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Archivos\finanzas municipales\Tareas\Cierres Mensuales\web\2024\02-Febrero\"/>
    </mc:Choice>
  </mc:AlternateContent>
  <bookViews>
    <workbookView xWindow="240" yWindow="615" windowWidth="15120" windowHeight="5325"/>
  </bookViews>
  <sheets>
    <sheet name="Municipio" sheetId="1" r:id="rId1"/>
    <sheet name="FEB" sheetId="2" state="hidden" r:id="rId2"/>
  </sheets>
  <externalReferences>
    <externalReference r:id="rId3"/>
    <externalReference r:id="rId4"/>
    <externalReference r:id="rId5"/>
  </externalReferences>
  <definedNames>
    <definedName name="\a">'[1]2001'!$P$1:$Q$3</definedName>
    <definedName name="_Fill" hidden="1">#REF!</definedName>
    <definedName name="_xlnm._FilterDatabase" localSheetId="1" hidden="1">FEB!$A$9:$I$145</definedName>
    <definedName name="_Key1" hidden="1">[2]REDE02!#REF!</definedName>
    <definedName name="_Order1" hidden="1">255</definedName>
    <definedName name="_Sort" hidden="1">#REF!</definedName>
    <definedName name="_xlnm.Print_Area" localSheetId="1">FEB!$B$1:$S$145</definedName>
    <definedName name="_xlnm.Print_Area" localSheetId="0">Municipio!$D$4:$L$36</definedName>
    <definedName name="contador">#REF!</definedName>
    <definedName name="FSA" hidden="1">'[3]Rec. y Transf.ENERO-04'!#REF!</definedName>
    <definedName name="_xlnm.Print_Titles" localSheetId="1">FEB!$B:$B,FEB!$1:$9</definedName>
    <definedName name="Z_07FF841F_DFB2_4D49_BB4D_4871C3F618D6_.wvu.FilterData" localSheetId="1" hidden="1">FEB!$A$9:$I$145</definedName>
    <definedName name="Z_07FF841F_DFB2_4D49_BB4D_4871C3F618D6_.wvu.PrintArea" localSheetId="1" hidden="1">FEB!$B$1:$S$145</definedName>
    <definedName name="Z_07FF841F_DFB2_4D49_BB4D_4871C3F618D6_.wvu.PrintArea" localSheetId="0" hidden="1">Municipio!$D$1:$K$29</definedName>
    <definedName name="Z_07FF841F_DFB2_4D49_BB4D_4871C3F618D6_.wvu.PrintTitles" localSheetId="1" hidden="1">FEB!$B:$B,FEB!$1:$9</definedName>
    <definedName name="Z_07FF841F_DFB2_4D49_BB4D_4871C3F618D6_.wvu.Rows" localSheetId="0" hidden="1">Municipio!$1:$1</definedName>
  </definedNames>
  <calcPr calcId="162913"/>
  <customWorkbookViews>
    <customWorkbookView name="paola - Vista personalizada" guid="{07FF841F-DFB2-4D49-BB4D-4871C3F618D6}" mergeInterval="0" personalView="1" maximized="1" windowWidth="1436" windowHeight="635" activeSheetId="1" showComments="commIndAndComment"/>
  </customWorkbookViews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0" i="2"/>
  <c r="R145" i="2" l="1"/>
  <c r="S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C145" i="2"/>
  <c r="N5" i="1" l="1"/>
  <c r="N10" i="1" l="1"/>
  <c r="O16" i="1" l="1"/>
  <c r="N15" i="1"/>
  <c r="N16" i="1"/>
  <c r="N14" i="1"/>
  <c r="N17" i="1"/>
  <c r="N18" i="1"/>
  <c r="N13" i="1" l="1"/>
  <c r="N11" i="1" l="1"/>
  <c r="N12" i="1"/>
  <c r="N9" i="1"/>
  <c r="N8" i="1"/>
  <c r="N7" i="1"/>
  <c r="N6" i="1"/>
  <c r="N4" i="1"/>
  <c r="D10" i="1" l="1"/>
  <c r="E28" i="1" s="1"/>
  <c r="E16" i="1" l="1"/>
  <c r="O5" i="1" s="1"/>
  <c r="E31" i="1"/>
  <c r="O14" i="1" s="1"/>
  <c r="E32" i="1"/>
  <c r="O15" i="1" s="1"/>
  <c r="E30" i="1"/>
  <c r="O13" i="1" s="1"/>
  <c r="E29" i="1" l="1"/>
  <c r="E21" i="1"/>
  <c r="E20" i="1"/>
  <c r="O12" i="1" l="1"/>
  <c r="O11" i="1"/>
  <c r="E27" i="1"/>
  <c r="O10" i="1" s="1"/>
  <c r="E25" i="1"/>
  <c r="E22" i="1"/>
  <c r="E17" i="1"/>
  <c r="O6" i="1" s="1"/>
  <c r="E26" i="1"/>
  <c r="O9" i="1" s="1"/>
  <c r="E24" i="1"/>
  <c r="E19" i="1"/>
  <c r="E15" i="1"/>
  <c r="O4" i="1" s="1"/>
  <c r="E18" i="1" l="1"/>
  <c r="O7" i="1" s="1"/>
  <c r="E23" i="1"/>
  <c r="O8" i="1" s="1"/>
  <c r="E14" i="1" l="1"/>
  <c r="O17" i="1"/>
</calcChain>
</file>

<file path=xl/sharedStrings.xml><?xml version="1.0" encoding="utf-8"?>
<sst xmlns="http://schemas.openxmlformats.org/spreadsheetml/2006/main" count="331" uniqueCount="180">
  <si>
    <t>TRANSFERENCIAS DE FONDOS</t>
  </si>
  <si>
    <t>(En pesos)</t>
  </si>
  <si>
    <t>Municipio</t>
  </si>
  <si>
    <t>Coparticipación
Bruta</t>
  </si>
  <si>
    <t>Juegos de Azar</t>
  </si>
  <si>
    <t>Fdo. Fort. Rec. Municip.</t>
  </si>
  <si>
    <t>Fdo. Inclus. Social</t>
  </si>
  <si>
    <t>Fondo Solidario Provincial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</si>
  <si>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</si>
  <si>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</si>
  <si>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</si>
  <si>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</si>
  <si>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</si>
  <si>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</si>
  <si>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</si>
  <si>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</si>
  <si>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</si>
  <si>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</si>
  <si>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</si>
  <si>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</si>
  <si>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</si>
  <si>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</si>
  <si>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</si>
  <si>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</si>
  <si>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</si>
  <si>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</si>
  <si>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</si>
  <si>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</si>
  <si>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</si>
  <si>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</si>
  <si>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</si>
  <si>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</si>
  <si>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</si>
  <si>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</si>
  <si>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</si>
  <si>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</si>
  <si>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</si>
  <si>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</si>
  <si>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</si>
  <si>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</si>
  <si>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</si>
  <si>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</si>
  <si>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</si>
  <si>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</si>
  <si>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</si>
  <si>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</si>
  <si>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</si>
  <si>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</si>
  <si>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</si>
  <si>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</si>
  <si>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</si>
  <si>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</si>
  <si>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</si>
  <si>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</si>
  <si>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</si>
  <si>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</si>
  <si>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</si>
  <si>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</si>
  <si>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</si>
  <si>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</si>
  <si>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</si>
  <si>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</si>
  <si>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</si>
  <si>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</si>
  <si>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</si>
  <si>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</si>
  <si>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</si>
  <si>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</si>
  <si>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</si>
  <si>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</si>
  <si>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</si>
  <si>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</si>
  <si>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</si>
  <si>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</si>
  <si>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</si>
  <si>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</si>
  <si>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</si>
  <si>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</si>
  <si>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</si>
  <si>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</si>
  <si>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</si>
  <si>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</si>
  <si>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</si>
  <si>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</si>
  <si>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</si>
  <si>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</si>
  <si>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</si>
  <si>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</si>
  <si>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</si>
  <si>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</si>
  <si>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</si>
  <si>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</si>
  <si>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</si>
  <si>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</si>
  <si>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</si>
  <si>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</si>
  <si>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</si>
  <si>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</si>
  <si>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</si>
  <si>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</si>
  <si>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</si>
  <si>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</si>
  <si>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</si>
  <si>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</si>
  <si>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</si>
  <si>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</si>
  <si>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</si>
  <si>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</si>
  <si>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</si>
  <si>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</si>
  <si>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</si>
  <si>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</si>
  <si>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</si>
  <si>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</si>
  <si>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</si>
  <si>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</si>
  <si>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</si>
  <si>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</si>
  <si>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</si>
  <si>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</si>
  <si>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</si>
  <si>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</si>
  <si>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</si>
  <si>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</si>
  <si>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</si>
  <si>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</si>
  <si>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</si>
  <si>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</si>
  <si>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</si>
  <si>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</si>
  <si>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</si>
  <si>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</si>
  <si>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</si>
  <si>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</si>
  <si>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</si>
  <si>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</si>
  <si>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</si>
  <si>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</si>
  <si>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</si>
  <si>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</si>
  <si>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</si>
  <si>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</si>
  <si>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</si>
  <si>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</si>
  <si>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Inmobiliario
Rural
Libre
Disponibilidad</t>
  </si>
  <si>
    <t>Inmobiliario
Rural
Fondo
Compensador</t>
  </si>
  <si>
    <t>Ingresos
Brutos</t>
  </si>
  <si>
    <t>Otros</t>
  </si>
  <si>
    <t>TOTAL DE TRANSFERENCIAS</t>
  </si>
  <si>
    <t>Inmob. Rural Libre Disp.</t>
  </si>
  <si>
    <t>Ingresos Brutos Peq. Contrib.</t>
  </si>
  <si>
    <t xml:space="preserve">Fdo. Fort. Prog. Soc. </t>
  </si>
  <si>
    <t>Trat. y Disp. Final de Resid.</t>
  </si>
  <si>
    <t>Fdo. Fort. Recursos Municipales (F.F.R.M.)</t>
  </si>
  <si>
    <t>Los montos consignados corresponden a lo efectivamente pagado.</t>
  </si>
  <si>
    <t>Coparticipación</t>
  </si>
  <si>
    <t>F.F.P.S.    (Planes Sociales)</t>
  </si>
  <si>
    <t>F.S.A. (Tratamiento de Residuos)</t>
  </si>
  <si>
    <t>Fondo de Financ. Educativo</t>
  </si>
  <si>
    <t>Fdo. de Financiamiento Educativo (F.F.E.)</t>
  </si>
  <si>
    <t>Descentralizac. Tributaria Total</t>
  </si>
  <si>
    <t>BUENOS AIRES PROVINCIA</t>
  </si>
  <si>
    <t>Ley 14890</t>
  </si>
  <si>
    <t>Fdo. Infrestructura Municipal 2017</t>
  </si>
  <si>
    <t>Fdo. Infraestructura Municipal (F.I.M.) 2017</t>
  </si>
  <si>
    <t>Fdo. Ley 14890</t>
  </si>
  <si>
    <t>Fdo. Municipal de Inclusión Social (F.M.I.S.)</t>
  </si>
  <si>
    <t>Fdo. Prog. Sociales y Saneam. Amb.</t>
  </si>
  <si>
    <t>Fdo Compensador 
Decreto PEN 836/18</t>
  </si>
  <si>
    <t>Inmob. Rural Fondo Vial</t>
  </si>
  <si>
    <t>Descen-tralización</t>
  </si>
  <si>
    <t>Omisión distrib. Fondo Solidario Provincial  2017</t>
  </si>
  <si>
    <t>Fdo Ley 14890</t>
  </si>
  <si>
    <t xml:space="preserve">TRANSFERENCIAS DE FONDOS </t>
  </si>
  <si>
    <t>Total
2024</t>
  </si>
  <si>
    <t>Omisión Coparticiación 
2023</t>
  </si>
  <si>
    <t>Omisión de Distribución Copa 2023</t>
  </si>
  <si>
    <t>FEBRERO 2024</t>
  </si>
  <si>
    <t>ACUMULADO FEBRERO 2024</t>
  </si>
  <si>
    <t>FFFM
(POR CUD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</si>
</sst>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_ ;_ * \-#,##0_ ;_ * &quot;-&quot;_ ;_ @_ "/>
    <numFmt numFmtId="165" formatCode="_(* #,##0.00_);_(* \(#,##0.00\);_(* &quot;-&quot;??_);_(@_)"/>
    <numFmt numFmtId="166" formatCode="_(* #,##0_);_(* \(#,##0\);_(* &quot;-&quot;??_);_(@_)"/>
    <numFmt numFmtId="167" formatCode="#,"/>
    <numFmt numFmtId="168" formatCode="#,#00"/>
    <numFmt numFmtId="169" formatCode="#.##000"/>
    <numFmt numFmtId="170" formatCode="&quot;$&quot;#,#00"/>
    <numFmt numFmtId="171" formatCode="\$#,##0\ ;\(\$#,##0\)"/>
    <numFmt numFmtId="172" formatCode="#,##0.0"/>
    <numFmt numFmtId="173" formatCode="_(* #,##0.000_);_(* \(#,##0.000\);_(* &quot;-&quot;??_);_(@_)"/>
    <numFmt numFmtId="174" formatCode="_(* #,##0.0000_);_(* \(#,##0.0000\);_(* &quot;-&quot;??_);_(@_)"/>
  </numFmts>
  <fonts count="38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6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1"/>
      <color indexed="8"/>
      <name val="Arial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b/>
      <i/>
      <sz val="11"/>
      <name val="Arial"/>
      <family val="2"/>
    </font>
    <font>
      <i/>
      <sz val="9"/>
      <color indexed="63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44AEAC"/>
      <name val="Arial"/>
      <family val="2"/>
    </font>
    <font>
      <b/>
      <i/>
      <sz val="14"/>
      <color rgb="FF44AEAC"/>
      <name val="Arial"/>
      <family val="2"/>
    </font>
    <font>
      <b/>
      <i/>
      <sz val="16"/>
      <color rgb="FF44AEAC"/>
      <name val="Arial"/>
      <family val="2"/>
    </font>
    <font>
      <sz val="11"/>
      <color rgb="FF44AEAC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AEAC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4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7" fillId="0" borderId="0" applyFont="0" applyFill="0" applyBorder="0" applyAlignment="0" applyProtection="0"/>
    <xf numFmtId="168" fontId="14" fillId="0" borderId="0">
      <protection locked="0"/>
    </xf>
    <xf numFmtId="169" fontId="14" fillId="0" borderId="0">
      <protection locked="0"/>
    </xf>
    <xf numFmtId="165" fontId="1" fillId="0" borderId="0" applyFont="0" applyFill="0" applyBorder="0" applyAlignment="0" applyProtection="0"/>
    <xf numFmtId="170" fontId="14" fillId="0" borderId="0">
      <protection locked="0"/>
    </xf>
    <xf numFmtId="171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7" fillId="0" borderId="0" applyFill="0" applyBorder="0" applyAlignment="0" applyProtection="0"/>
    <xf numFmtId="3" fontId="17" fillId="0" borderId="0" applyFont="0" applyFill="0" applyBorder="0" applyAlignment="0" applyProtection="0"/>
    <xf numFmtId="0" fontId="27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Fill="1"/>
    <xf numFmtId="0" fontId="6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Protection="1"/>
    <xf numFmtId="0" fontId="10" fillId="0" borderId="0" xfId="0" applyFont="1" applyFill="1" applyProtection="1"/>
    <xf numFmtId="166" fontId="2" fillId="0" borderId="0" xfId="0" applyNumberFormat="1" applyFont="1"/>
    <xf numFmtId="0" fontId="7" fillId="0" borderId="0" xfId="0" applyFont="1" applyProtection="1">
      <protection locked="0"/>
    </xf>
    <xf numFmtId="166" fontId="2" fillId="0" borderId="0" xfId="16" applyNumberFormat="1" applyFont="1" applyFill="1"/>
    <xf numFmtId="166" fontId="2" fillId="0" borderId="0" xfId="16" applyNumberFormat="1" applyFont="1"/>
    <xf numFmtId="173" fontId="2" fillId="0" borderId="0" xfId="16" applyNumberFormat="1" applyFont="1"/>
    <xf numFmtId="174" fontId="2" fillId="0" borderId="0" xfId="16" applyNumberFormat="1" applyFont="1"/>
    <xf numFmtId="0" fontId="8" fillId="0" borderId="3" xfId="0" applyFont="1" applyFill="1" applyBorder="1" applyAlignment="1" applyProtection="1">
      <alignment horizontal="left" indent="1"/>
    </xf>
    <xf numFmtId="3" fontId="9" fillId="0" borderId="3" xfId="16" applyNumberFormat="1" applyFont="1" applyFill="1" applyBorder="1" applyAlignment="1" applyProtection="1">
      <alignment horizontal="right" indent="2"/>
    </xf>
    <xf numFmtId="3" fontId="8" fillId="0" borderId="3" xfId="16" applyNumberFormat="1" applyFont="1" applyFill="1" applyBorder="1" applyAlignment="1" applyProtection="1">
      <alignment horizontal="right" indent="2"/>
    </xf>
    <xf numFmtId="3" fontId="2" fillId="0" borderId="0" xfId="0" applyNumberFormat="1" applyFont="1"/>
    <xf numFmtId="0" fontId="29" fillId="0" borderId="0" xfId="0" applyFont="1"/>
    <xf numFmtId="164" fontId="2" fillId="0" borderId="0" xfId="0" applyNumberFormat="1" applyFont="1" applyFill="1" applyBorder="1"/>
    <xf numFmtId="164" fontId="2" fillId="0" borderId="0" xfId="0" applyNumberFormat="1" applyFont="1"/>
    <xf numFmtId="166" fontId="25" fillId="0" borderId="3" xfId="16" applyNumberFormat="1" applyFont="1" applyFill="1" applyBorder="1" applyAlignment="1" applyProtection="1">
      <alignment horizontal="right" vertical="center" indent="1"/>
    </xf>
    <xf numFmtId="166" fontId="23" fillId="0" borderId="3" xfId="16" applyNumberFormat="1" applyFont="1" applyFill="1" applyBorder="1" applyAlignment="1" applyProtection="1">
      <alignment horizontal="right" vertical="center" indent="1"/>
    </xf>
    <xf numFmtId="0" fontId="7" fillId="0" borderId="0" xfId="0" applyFont="1" applyProtection="1"/>
    <xf numFmtId="0" fontId="28" fillId="2" borderId="0" xfId="23" applyFont="1" applyFill="1" applyAlignment="1" applyProtection="1">
      <alignment vertical="center"/>
    </xf>
    <xf numFmtId="0" fontId="31" fillId="2" borderId="0" xfId="23" applyFont="1" applyFill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Fill="1" applyProtection="1"/>
    <xf numFmtId="0" fontId="22" fillId="0" borderId="0" xfId="0" applyFont="1" applyAlignment="1" applyProtection="1">
      <alignment horizontal="right"/>
    </xf>
    <xf numFmtId="0" fontId="18" fillId="0" borderId="4" xfId="19" applyFont="1" applyFill="1" applyBorder="1" applyAlignment="1" applyProtection="1">
      <alignment horizontal="left" vertical="center"/>
    </xf>
    <xf numFmtId="10" fontId="7" fillId="0" borderId="0" xfId="20" applyNumberFormat="1" applyFont="1" applyFill="1" applyProtection="1"/>
    <xf numFmtId="0" fontId="30" fillId="0" borderId="0" xfId="0" applyFont="1" applyFill="1" applyProtection="1"/>
    <xf numFmtId="0" fontId="30" fillId="0" borderId="0" xfId="0" applyFont="1" applyProtection="1"/>
    <xf numFmtId="0" fontId="29" fillId="0" borderId="0" xfId="0" applyFont="1" applyProtection="1"/>
    <xf numFmtId="9" fontId="7" fillId="0" borderId="0" xfId="20" applyFont="1" applyProtection="1"/>
    <xf numFmtId="166" fontId="7" fillId="0" borderId="0" xfId="0" applyNumberFormat="1" applyFont="1" applyProtection="1"/>
    <xf numFmtId="0" fontId="20" fillId="0" borderId="3" xfId="19" applyFont="1" applyFill="1" applyBorder="1" applyAlignment="1" applyProtection="1">
      <alignment horizontal="left" vertical="center" indent="1"/>
    </xf>
    <xf numFmtId="9" fontId="7" fillId="0" borderId="0" xfId="20" applyNumberFormat="1" applyFont="1" applyFill="1" applyProtection="1"/>
    <xf numFmtId="166" fontId="30" fillId="0" borderId="0" xfId="0" applyNumberFormat="1" applyFont="1" applyFill="1" applyProtection="1"/>
    <xf numFmtId="0" fontId="26" fillId="0" borderId="3" xfId="19" applyFont="1" applyFill="1" applyBorder="1" applyAlignment="1" applyProtection="1">
      <alignment horizontal="right" vertical="center" indent="4"/>
    </xf>
    <xf numFmtId="166" fontId="30" fillId="0" borderId="0" xfId="0" applyNumberFormat="1" applyFont="1" applyProtection="1"/>
    <xf numFmtId="0" fontId="7" fillId="0" borderId="0" xfId="0" applyFont="1" applyFill="1" applyBorder="1" applyProtection="1"/>
    <xf numFmtId="0" fontId="20" fillId="0" borderId="3" xfId="19" applyFont="1" applyFill="1" applyBorder="1" applyAlignment="1" applyProtection="1">
      <alignment horizontal="left" vertical="center" wrapText="1" indent="1"/>
    </xf>
    <xf numFmtId="49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20" fillId="3" borderId="3" xfId="19" applyFont="1" applyFill="1" applyBorder="1" applyAlignment="1" applyProtection="1">
      <alignment horizontal="left" vertical="center" indent="1"/>
    </xf>
    <xf numFmtId="0" fontId="32" fillId="0" borderId="0" xfId="0" applyFont="1" applyBorder="1" applyProtection="1"/>
    <xf numFmtId="0" fontId="33" fillId="0" borderId="0" xfId="0" applyFont="1" applyBorder="1" applyProtection="1"/>
    <xf numFmtId="0" fontId="33" fillId="0" borderId="0" xfId="0" quotePrefix="1" applyFont="1" applyBorder="1" applyProtection="1"/>
    <xf numFmtId="0" fontId="19" fillId="4" borderId="3" xfId="19" applyFont="1" applyFill="1" applyBorder="1" applyAlignment="1" applyProtection="1">
      <alignment horizontal="left" vertical="center" indent="1"/>
    </xf>
    <xf numFmtId="166" fontId="19" fillId="4" borderId="3" xfId="16" applyNumberFormat="1" applyFont="1" applyFill="1" applyBorder="1" applyAlignment="1" applyProtection="1">
      <alignment horizontal="right" vertical="center" indent="1"/>
    </xf>
    <xf numFmtId="49" fontId="24" fillId="4" borderId="3" xfId="19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/>
    <xf numFmtId="0" fontId="34" fillId="0" borderId="0" xfId="0" applyFont="1" applyBorder="1"/>
    <xf numFmtId="0" fontId="34" fillId="0" borderId="0" xfId="0" quotePrefix="1" applyFont="1" applyBorder="1"/>
    <xf numFmtId="49" fontId="11" fillId="4" borderId="7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 applyProtection="1">
      <alignment horizontal="left" vertical="center" wrapText="1" indent="1"/>
    </xf>
    <xf numFmtId="3" fontId="11" fillId="4" borderId="3" xfId="16" applyNumberFormat="1" applyFont="1" applyFill="1" applyBorder="1" applyAlignment="1" applyProtection="1">
      <alignment horizontal="right" vertical="center" wrapText="1" indent="2"/>
    </xf>
    <xf numFmtId="0" fontId="36" fillId="0" borderId="0" xfId="0" applyFont="1" applyFill="1" applyBorder="1" applyAlignment="1">
      <alignment horizontal="center"/>
    </xf>
    <xf numFmtId="49" fontId="37" fillId="4" borderId="3" xfId="0" applyNumberFormat="1" applyFont="1" applyFill="1" applyBorder="1" applyAlignment="1">
      <alignment horizontal="center" vertical="center" wrapText="1"/>
    </xf>
    <xf numFmtId="49" fontId="28" fillId="4" borderId="3" xfId="0" applyNumberFormat="1" applyFont="1" applyFill="1" applyBorder="1" applyAlignment="1">
      <alignment horizontal="center" vertical="center" wrapText="1"/>
    </xf>
    <xf numFmtId="3" fontId="9" fillId="0" borderId="3" xfId="16" quotePrefix="1" applyNumberFormat="1" applyFont="1" applyFill="1" applyBorder="1" applyAlignment="1" applyProtection="1">
      <alignment horizontal="right" indent="2"/>
    </xf>
    <xf numFmtId="0" fontId="21" fillId="0" borderId="2" xfId="0" applyFont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right" vertical="center"/>
    </xf>
    <xf numFmtId="0" fontId="21" fillId="0" borderId="11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28" fillId="2" borderId="0" xfId="23" applyFont="1" applyFill="1" applyAlignment="1">
      <alignment horizontal="center" vertical="center"/>
    </xf>
  </cellXfs>
  <cellStyles count="24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onetario" xfId="17"/>
    <cellStyle name="Monetario0" xfId="18"/>
    <cellStyle name="Normal" xfId="0" builtinId="0"/>
    <cellStyle name="Normal 5" xfId="23"/>
    <cellStyle name="Normal_TRANSFERENCIAS DE FONDOS 2004 - 2005" xfId="19"/>
    <cellStyle name="Porcentaje" xfId="20" builtinId="5"/>
    <cellStyle name="Punto" xfId="21"/>
    <cellStyle name="Punto0" xfId="22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22624549283173E-2"/>
          <c:y val="0.23213467444086267"/>
          <c:w val="0.46525196850393674"/>
          <c:h val="0.5711533117183881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9D-410F-AA67-818586B924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9D-410F-AA67-818586B924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9D-410F-AA67-818586B924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69D-410F-AA67-818586B92435}"/>
              </c:ext>
            </c:extLst>
          </c:dPt>
          <c:dLbls>
            <c:dLbl>
              <c:idx val="0"/>
              <c:layout/>
              <c:numFmt formatCode="0.00%" sourceLinked="0"/>
              <c:spPr>
                <a:ln w="9525">
                  <a:noFill/>
                </a:ln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s-AR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9D-410F-AA67-818586B92435}"/>
                </c:ext>
              </c:extLst>
            </c:dLbl>
            <c:dLbl>
              <c:idx val="1"/>
              <c:layout>
                <c:manualLayout>
                  <c:x val="-0.14766564289592898"/>
                  <c:y val="-0.27147168064362814"/>
                </c:manualLayout>
              </c:layout>
              <c:numFmt formatCode="0.000%" sourceLinked="0"/>
              <c:spPr>
                <a:ln w="9525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es-A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338417364004094"/>
                      <c:h val="0.140013709605702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69D-410F-AA67-818586B92435}"/>
                </c:ext>
              </c:extLst>
            </c:dLbl>
            <c:dLbl>
              <c:idx val="2"/>
              <c:layout>
                <c:manualLayout>
                  <c:x val="0.15607774056825707"/>
                  <c:y val="-0.245508955282942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9D-410F-AA67-818586B92435}"/>
                </c:ext>
              </c:extLst>
            </c:dLbl>
            <c:dLbl>
              <c:idx val="3"/>
              <c:layout>
                <c:manualLayout>
                  <c:x val="0.22405279117532745"/>
                  <c:y val="-0.13261852192409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9D-410F-AA67-818586B92435}"/>
                </c:ext>
              </c:extLst>
            </c:dLbl>
            <c:dLbl>
              <c:idx val="4"/>
              <c:layout>
                <c:manualLayout>
                  <c:x val="0.2812883840937288"/>
                  <c:y val="-1.0293070435765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9D-410F-AA67-818586B92435}"/>
                </c:ext>
              </c:extLst>
            </c:dLbl>
            <c:dLbl>
              <c:idx val="5"/>
              <c:layout>
                <c:manualLayout>
                  <c:x val="0.27225902244252537"/>
                  <c:y val="0.15396448572288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27007706151942"/>
                      <c:h val="0.192494787060167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69D-410F-AA67-818586B92435}"/>
                </c:ext>
              </c:extLst>
            </c:dLbl>
            <c:dLbl>
              <c:idx val="6"/>
              <c:layout>
                <c:manualLayout>
                  <c:x val="7.8011681043505518E-2"/>
                  <c:y val="0.24391468581265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9D-410F-AA67-818586B9243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CF-4CD1-8162-8413B6510275}"/>
                </c:ext>
              </c:extLst>
            </c:dLbl>
            <c:dLbl>
              <c:idx val="8"/>
              <c:layout>
                <c:manualLayout>
                  <c:x val="-4.9505857478483468E-2"/>
                  <c:y val="0.296448310063454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5434246281116"/>
                      <c:h val="0.139824574914995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CCF-4CD1-8162-8413B651027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CF-4CD1-8162-8413B651027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9D-410F-AA67-818586B9243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CF-4CD1-8162-8413B6510275}"/>
                </c:ext>
              </c:extLst>
            </c:dLbl>
            <c:dLbl>
              <c:idx val="12"/>
              <c:layout>
                <c:manualLayout>
                  <c:x val="-0.31250709925061343"/>
                  <c:y val="5.8321463052418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9D-410F-AA67-818586B92435}"/>
                </c:ext>
              </c:extLst>
            </c:dLbl>
            <c:numFmt formatCode="0.00%" sourceLinked="0"/>
            <c:spPr>
              <a:ln w="9525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Municipio!$N$4:$N$15</c:f>
              <c:strCache>
                <c:ptCount val="12"/>
                <c:pt idx="0">
                  <c:v>Coparticipación</c:v>
                </c:pt>
                <c:pt idx="1">
                  <c:v>Omisión de Distribución Copa 2023</c:v>
                </c:pt>
                <c:pt idx="2">
                  <c:v>Juegos de Azar</c:v>
                </c:pt>
                <c:pt idx="3">
                  <c:v>Descentralizac. Tributaria Total</c:v>
                </c:pt>
                <c:pt idx="4">
                  <c:v>Fdo. Prog. Sociales y Saneam. Amb.</c:v>
                </c:pt>
                <c:pt idx="5">
                  <c:v>Fdo. Fort. Recursos Municipales (F.F.R.M.)</c:v>
                </c:pt>
                <c:pt idx="6">
                  <c:v>Fdo. Municipal de Inclusión Social (F.M.I.S.)</c:v>
                </c:pt>
                <c:pt idx="7">
                  <c:v>Fdo. de Financiamiento Educativo (F.F.E.)</c:v>
                </c:pt>
                <c:pt idx="8">
                  <c:v>FFFM
(POR CUD 2023)</c:v>
                </c:pt>
                <c:pt idx="9">
                  <c:v>Fdo. Infraestructura Municipal (F.I.M.) 2017</c:v>
                </c:pt>
                <c:pt idx="10">
                  <c:v>Fdo. Ley 14890</c:v>
                </c:pt>
                <c:pt idx="11">
                  <c:v>Fdo Compensador 
Decreto PEN 836/18</c:v>
                </c:pt>
              </c:strCache>
            </c:strRef>
          </c:cat>
          <c:val>
            <c:numRef>
              <c:f>Municipio!$O$4:$O$15</c:f>
              <c:numCache>
                <c:formatCode>_(* #,##0_);_(* \(#,##0\);_(* "-"??_);_(@_)</c:formatCode>
                <c:ptCount val="12"/>
                <c:pt idx="0">
                  <c:v>317154289245.3999</c:v>
                </c:pt>
                <c:pt idx="1">
                  <c:v>9184817.6700000018</c:v>
                </c:pt>
                <c:pt idx="2" formatCode="General">
                  <c:v>2094224463.3100011</c:v>
                </c:pt>
                <c:pt idx="3" formatCode="General">
                  <c:v>2860831033.0271797</c:v>
                </c:pt>
                <c:pt idx="4" formatCode="General">
                  <c:v>4811603339.789999</c:v>
                </c:pt>
                <c:pt idx="5" formatCode="General">
                  <c:v>14658092802.609995</c:v>
                </c:pt>
                <c:pt idx="6" formatCode="General">
                  <c:v>11035052194.489998</c:v>
                </c:pt>
                <c:pt idx="7" formatCode="General">
                  <c:v>0</c:v>
                </c:pt>
                <c:pt idx="8">
                  <c:v>11600000000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9D-410F-AA67-818586B92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1"/>
      </c:pieChart>
    </c:plotArea>
    <c:plotVisOnly val="1"/>
    <c:dispBlanksAs val="zero"/>
    <c:showDLblsOverMax val="0"/>
  </c:chart>
  <c:spPr>
    <a:noFill/>
    <a:ln>
      <a:noFill/>
    </a:ln>
    <a:effectLst/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List" dx="16" fmlaLink="$A$1" fmlaRange="FEB!$W$10:$W$145" noThreeD="1" sel="136" val="1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112805</xdr:colOff>
      <xdr:row>12</xdr:row>
      <xdr:rowOff>14521</xdr:rowOff>
    </xdr:from>
    <xdr:to>
      <xdr:col>12</xdr:col>
      <xdr:colOff>409574</xdr:colOff>
      <xdr:row>30</xdr:row>
      <xdr:rowOff>166688</xdr:rowOff>
    </xdr:to>
    <xdr:graphicFrame macro="">
      <xdr:nvGraphicFramePr>
        <xdr:cNvPr id="244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</xdr:row>
          <xdr:rowOff>9525</xdr:rowOff>
        </xdr:from>
        <xdr:to>
          <xdr:col>2</xdr:col>
          <xdr:colOff>885825</xdr:colOff>
          <xdr:row>18</xdr:row>
          <xdr:rowOff>57150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238126</xdr:colOff>
      <xdr:row>3</xdr:row>
      <xdr:rowOff>47624</xdr:rowOff>
    </xdr:from>
    <xdr:to>
      <xdr:col>11</xdr:col>
      <xdr:colOff>117316</xdr:colOff>
      <xdr:row>6</xdr:row>
      <xdr:rowOff>17392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8032" y="380999"/>
          <a:ext cx="1950878" cy="469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  <sheetName val="DISTRIBUIDO FEBRERO CUOTA CT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217"/>
  <sheetViews>
    <sheetView showGridLines="0" tabSelected="1" topLeftCell="A2" zoomScale="80" zoomScaleNormal="80" workbookViewId="0">
      <selection activeCell="A2" sqref="A2"/>
    </sheetView>
  </sheetViews>
  <sheetFormatPr baseColWidth="10" defaultRowHeight="12.75" x14ac:dyDescent="0.2"/>
  <cols>
    <col min="1" max="2" width="12" style="25"/>
    <col min="3" max="3" width="19.5" style="25" customWidth="1"/>
    <col min="4" max="4" width="78.33203125" style="25" customWidth="1"/>
    <col min="5" max="5" width="28.5" style="25" customWidth="1"/>
    <col min="6" max="13" width="12" style="25"/>
    <col min="14" max="14" width="70.83203125" style="34" bestFit="1" customWidth="1"/>
    <col min="15" max="15" width="19.5" style="34" bestFit="1" customWidth="1"/>
    <col min="16" max="16" width="12" style="35"/>
    <col min="17" max="16384" width="12" style="25"/>
  </cols>
  <sheetData>
    <row r="1" spans="1:15" hidden="1" x14ac:dyDescent="0.2">
      <c r="A1" s="11">
        <v>136</v>
      </c>
    </row>
    <row r="3" spans="1:15" ht="12.75" customHeight="1" x14ac:dyDescent="0.2"/>
    <row r="4" spans="1:15" ht="12.75" customHeight="1" x14ac:dyDescent="0.2">
      <c r="N4" s="33" t="str">
        <f t="shared" ref="N4:O7" si="0">+D15</f>
        <v>Coparticipación</v>
      </c>
      <c r="O4" s="40">
        <f t="shared" si="0"/>
        <v>317154289245.3999</v>
      </c>
    </row>
    <row r="5" spans="1:15" ht="12.75" customHeight="1" x14ac:dyDescent="0.2">
      <c r="D5" s="26"/>
      <c r="E5" s="26"/>
      <c r="F5" s="26"/>
      <c r="G5" s="26"/>
      <c r="H5" s="26"/>
      <c r="I5" s="26"/>
      <c r="J5" s="26"/>
      <c r="K5" s="26"/>
      <c r="L5" s="27"/>
      <c r="N5" s="34" t="str">
        <f t="shared" si="0"/>
        <v>Omisión de Distribución Copa 2023</v>
      </c>
      <c r="O5" s="42">
        <f t="shared" si="0"/>
        <v>9184817.6700000018</v>
      </c>
    </row>
    <row r="6" spans="1:15" x14ac:dyDescent="0.2">
      <c r="D6" s="48"/>
      <c r="E6" s="28"/>
      <c r="F6" s="28"/>
      <c r="G6" s="28"/>
      <c r="H6" s="28"/>
      <c r="I6" s="28"/>
      <c r="J6" s="28"/>
      <c r="K6" s="28"/>
      <c r="N6" s="33" t="str">
        <f t="shared" si="0"/>
        <v>Juegos de Azar</v>
      </c>
      <c r="O6" s="33">
        <f t="shared" si="0"/>
        <v>2094224463.3100011</v>
      </c>
    </row>
    <row r="7" spans="1:15" ht="18.75" x14ac:dyDescent="0.3">
      <c r="D7" s="49" t="s">
        <v>173</v>
      </c>
      <c r="N7" s="33" t="str">
        <f t="shared" si="0"/>
        <v>Descentralizac. Tributaria Total</v>
      </c>
      <c r="O7" s="33">
        <f t="shared" si="0"/>
        <v>2860831033.0271797</v>
      </c>
    </row>
    <row r="8" spans="1:15" ht="18.75" x14ac:dyDescent="0.3">
      <c r="D8" s="50" t="s">
        <v>177</v>
      </c>
      <c r="E8" s="37"/>
      <c r="F8" s="37"/>
      <c r="N8" s="33" t="str">
        <f>+D23</f>
        <v>Fdo. Prog. Sociales y Saneam. Amb.</v>
      </c>
      <c r="O8" s="33">
        <f>+E23</f>
        <v>4811603339.789999</v>
      </c>
    </row>
    <row r="9" spans="1:15" x14ac:dyDescent="0.2">
      <c r="N9" s="33" t="str">
        <f t="shared" ref="N9:O16" si="1">+D26</f>
        <v>Fdo. Fort. Recursos Municipales (F.F.R.M.)</v>
      </c>
      <c r="O9" s="33">
        <f t="shared" si="1"/>
        <v>14658092802.609995</v>
      </c>
    </row>
    <row r="10" spans="1:15" ht="20.25" customHeight="1" x14ac:dyDescent="0.2">
      <c r="D10" s="67" t="str">
        <f>VLOOKUP(A1,FEB!V10:W145,2,FALSE)</f>
        <v>CONSOLIDADO 135 MUNICIPIOS</v>
      </c>
      <c r="E10" s="67"/>
      <c r="F10" s="67"/>
      <c r="G10" s="67"/>
      <c r="H10" s="67"/>
      <c r="I10" s="67"/>
      <c r="J10" s="67"/>
      <c r="K10" s="67"/>
      <c r="N10" s="33" t="str">
        <f t="shared" si="1"/>
        <v>Fdo. Municipal de Inclusión Social (F.M.I.S.)</v>
      </c>
      <c r="O10" s="33">
        <f t="shared" si="1"/>
        <v>11035052194.489998</v>
      </c>
    </row>
    <row r="11" spans="1:15" x14ac:dyDescent="0.2">
      <c r="F11" s="29"/>
      <c r="G11" s="29"/>
      <c r="H11" s="29"/>
      <c r="I11" s="29"/>
      <c r="J11" s="29"/>
      <c r="K11" s="29"/>
      <c r="L11" s="29"/>
      <c r="M11" s="29"/>
      <c r="N11" s="33" t="str">
        <f t="shared" si="1"/>
        <v>Fdo. de Financiamiento Educativo (F.F.E.)</v>
      </c>
      <c r="O11" s="33">
        <f t="shared" si="1"/>
        <v>0</v>
      </c>
    </row>
    <row r="12" spans="1:15" x14ac:dyDescent="0.2">
      <c r="E12" s="30" t="s">
        <v>1</v>
      </c>
      <c r="F12" s="29"/>
      <c r="G12" s="29"/>
      <c r="H12" s="29"/>
      <c r="I12" s="29"/>
      <c r="J12" s="29"/>
      <c r="K12" s="29"/>
      <c r="L12" s="29"/>
      <c r="M12" s="29"/>
      <c r="N12" s="33" t="str">
        <f t="shared" si="1"/>
        <v>FFFM
(POR CUD 2023)</v>
      </c>
      <c r="O12" s="40">
        <f t="shared" si="1"/>
        <v>11600000000</v>
      </c>
    </row>
    <row r="13" spans="1:15" ht="33.75" customHeight="1" x14ac:dyDescent="0.2">
      <c r="D13" s="31"/>
      <c r="E13" s="53" t="s">
        <v>177</v>
      </c>
      <c r="F13" s="29"/>
      <c r="G13" s="29"/>
      <c r="H13" s="29"/>
      <c r="I13" s="29"/>
      <c r="J13" s="29"/>
      <c r="K13" s="29"/>
      <c r="L13" s="29"/>
      <c r="M13" s="29"/>
      <c r="N13" s="33" t="str">
        <f t="shared" si="1"/>
        <v>Fdo. Infraestructura Municipal (F.I.M.) 2017</v>
      </c>
      <c r="O13" s="40">
        <f t="shared" si="1"/>
        <v>0</v>
      </c>
    </row>
    <row r="14" spans="1:15" ht="24.75" customHeight="1" x14ac:dyDescent="0.2">
      <c r="D14" s="51" t="s">
        <v>148</v>
      </c>
      <c r="E14" s="52">
        <f>+E15+E17+E18+E23+E26+E27+E28+E29+E16+E30+E31+E32</f>
        <v>364223277896.297</v>
      </c>
      <c r="F14" s="29"/>
      <c r="G14" s="29"/>
      <c r="H14" s="29"/>
      <c r="I14" s="29"/>
      <c r="J14" s="29"/>
      <c r="K14" s="29"/>
      <c r="L14" s="29"/>
      <c r="M14" s="32"/>
      <c r="N14" s="33" t="str">
        <f t="shared" si="1"/>
        <v>Fdo. Ley 14890</v>
      </c>
      <c r="O14" s="40">
        <f t="shared" si="1"/>
        <v>0</v>
      </c>
    </row>
    <row r="15" spans="1:15" ht="18.75" customHeight="1" x14ac:dyDescent="0.2">
      <c r="B15" s="36"/>
      <c r="C15" s="37"/>
      <c r="D15" s="38" t="s">
        <v>155</v>
      </c>
      <c r="E15" s="23">
        <f>VLOOKUP($D$10,FEB!$B$10:$S$145,FEB!$C$1,FALSE)</f>
        <v>317154289245.3999</v>
      </c>
      <c r="F15" s="29"/>
      <c r="G15" s="29"/>
      <c r="H15" s="29"/>
      <c r="I15" s="29"/>
      <c r="J15" s="29"/>
      <c r="K15" s="29"/>
      <c r="L15" s="29"/>
      <c r="M15" s="39"/>
      <c r="N15" s="33" t="str">
        <f t="shared" si="1"/>
        <v>Fdo Compensador 
Decreto PEN 836/18</v>
      </c>
      <c r="O15" s="40">
        <f t="shared" si="1"/>
        <v>0</v>
      </c>
    </row>
    <row r="16" spans="1:15" ht="18.75" customHeight="1" x14ac:dyDescent="0.2">
      <c r="B16" s="36"/>
      <c r="C16" s="37"/>
      <c r="D16" s="38" t="s">
        <v>176</v>
      </c>
      <c r="E16" s="23">
        <f>VLOOKUP($D$10,FEB!$B$10:$S$145,FEB!$D$1,FALSE)</f>
        <v>9184817.6700000018</v>
      </c>
      <c r="F16" s="29"/>
      <c r="G16" s="29"/>
      <c r="H16" s="29"/>
      <c r="I16" s="29"/>
      <c r="J16" s="29"/>
      <c r="K16" s="29"/>
      <c r="L16" s="29"/>
      <c r="M16" s="39"/>
      <c r="N16" s="33" t="str">
        <f t="shared" si="1"/>
        <v>Los montos consignados corresponden a lo efectivamente pagado.</v>
      </c>
      <c r="O16" s="40">
        <f t="shared" si="1"/>
        <v>0</v>
      </c>
    </row>
    <row r="17" spans="2:15" ht="18.75" customHeight="1" x14ac:dyDescent="0.2">
      <c r="B17" s="36"/>
      <c r="D17" s="38" t="s">
        <v>4</v>
      </c>
      <c r="E17" s="23">
        <f>VLOOKUP($D$10,FEB!$B$10:$S$145,FEB!$I$1,FALSE)</f>
        <v>2094224463.3100011</v>
      </c>
      <c r="F17" s="29"/>
      <c r="G17" s="29"/>
      <c r="H17" s="29"/>
      <c r="I17" s="29"/>
      <c r="J17" s="29"/>
      <c r="K17" s="29"/>
      <c r="L17" s="29"/>
      <c r="M17" s="39"/>
      <c r="N17" s="33">
        <f>+D35</f>
        <v>0</v>
      </c>
      <c r="O17" s="42">
        <f>SUM(O4:O15)</f>
        <v>364223277896.297</v>
      </c>
    </row>
    <row r="18" spans="2:15" ht="18.75" customHeight="1" x14ac:dyDescent="0.2">
      <c r="B18" s="36"/>
      <c r="D18" s="38" t="s">
        <v>160</v>
      </c>
      <c r="E18" s="23">
        <f>E19+E20+E21+E22</f>
        <v>2860831033.0271797</v>
      </c>
      <c r="F18" s="29"/>
      <c r="G18" s="29"/>
      <c r="H18" s="29"/>
      <c r="I18" s="29"/>
      <c r="J18" s="29"/>
      <c r="K18" s="29"/>
      <c r="L18" s="29"/>
      <c r="M18" s="39"/>
      <c r="N18" s="33">
        <f>+D36</f>
        <v>0</v>
      </c>
    </row>
    <row r="19" spans="2:15" ht="18.75" customHeight="1" x14ac:dyDescent="0.2">
      <c r="B19" s="36"/>
      <c r="D19" s="41" t="s">
        <v>149</v>
      </c>
      <c r="E19" s="24">
        <f>VLOOKUP($D$10,FEB!$B$10:$S$145,FEB!$E$1,FALSE)</f>
        <v>485050152.54000014</v>
      </c>
      <c r="F19" s="29"/>
      <c r="G19" s="29"/>
      <c r="H19" s="29"/>
      <c r="I19" s="29"/>
      <c r="J19" s="29"/>
      <c r="K19" s="29"/>
      <c r="L19" s="29"/>
      <c r="M19" s="39"/>
    </row>
    <row r="20" spans="2:15" ht="18.75" customHeight="1" x14ac:dyDescent="0.2">
      <c r="B20" s="36"/>
      <c r="D20" s="41" t="s">
        <v>169</v>
      </c>
      <c r="E20" s="24">
        <f>VLOOKUP($D$10,FEB!$B$10:$S$145,FEB!$F$1,FALSE)</f>
        <v>304864470.45217967</v>
      </c>
      <c r="F20" s="29"/>
      <c r="G20" s="29"/>
      <c r="H20" s="29"/>
      <c r="I20" s="29"/>
      <c r="J20" s="29"/>
      <c r="K20" s="29"/>
      <c r="L20" s="29"/>
      <c r="M20" s="39"/>
    </row>
    <row r="21" spans="2:15" ht="18.75" customHeight="1" x14ac:dyDescent="0.2">
      <c r="B21" s="36"/>
      <c r="D21" s="41" t="s">
        <v>150</v>
      </c>
      <c r="E21" s="24">
        <f>VLOOKUP($D$10,FEB!$B$10:$S$145,FEB!$G$1,FALSE)</f>
        <v>2058414340.6399999</v>
      </c>
      <c r="F21" s="29"/>
      <c r="G21" s="29"/>
      <c r="H21" s="29"/>
      <c r="I21" s="29"/>
      <c r="J21" s="29"/>
      <c r="K21" s="29"/>
      <c r="L21" s="29"/>
      <c r="M21" s="39"/>
    </row>
    <row r="22" spans="2:15" ht="18.75" customHeight="1" x14ac:dyDescent="0.2">
      <c r="B22" s="36"/>
      <c r="D22" s="41" t="s">
        <v>147</v>
      </c>
      <c r="E22" s="24">
        <f>VLOOKUP($D$10,FEB!$B$10:$S$145,FEB!$H$1,FALSE)</f>
        <v>12502069.395</v>
      </c>
      <c r="F22" s="29"/>
      <c r="G22" s="29"/>
      <c r="H22" s="29"/>
      <c r="I22" s="29"/>
      <c r="J22" s="29"/>
      <c r="K22" s="29"/>
      <c r="L22" s="29"/>
      <c r="M22" s="39"/>
    </row>
    <row r="23" spans="2:15" ht="18.75" customHeight="1" x14ac:dyDescent="0.2">
      <c r="B23" s="36"/>
      <c r="D23" s="38" t="s">
        <v>167</v>
      </c>
      <c r="E23" s="23">
        <f>+E24+E25</f>
        <v>4811603339.789999</v>
      </c>
      <c r="F23" s="29"/>
      <c r="G23" s="29"/>
      <c r="H23" s="29"/>
      <c r="I23" s="29"/>
      <c r="J23" s="29"/>
      <c r="K23" s="29"/>
      <c r="L23" s="29"/>
      <c r="M23" s="39"/>
    </row>
    <row r="24" spans="2:15" ht="18.75" customHeight="1" x14ac:dyDescent="0.2">
      <c r="B24" s="36"/>
      <c r="D24" s="41" t="s">
        <v>151</v>
      </c>
      <c r="E24" s="24">
        <f>VLOOKUP($D$10,FEB!$B$10:$S$145,FEB!$J$1,FALSE)</f>
        <v>3483342341.1199994</v>
      </c>
      <c r="F24" s="29"/>
      <c r="G24" s="29"/>
      <c r="H24" s="29"/>
      <c r="I24" s="29"/>
      <c r="J24" s="29"/>
      <c r="K24" s="29"/>
      <c r="L24" s="29"/>
      <c r="M24" s="39"/>
    </row>
    <row r="25" spans="2:15" ht="18.75" customHeight="1" x14ac:dyDescent="0.2">
      <c r="B25" s="36"/>
      <c r="D25" s="41" t="s">
        <v>152</v>
      </c>
      <c r="E25" s="24">
        <f>VLOOKUP($D$10,FEB!$B$10:$S$145,FEB!$K$1,FALSE)</f>
        <v>1328260998.6699994</v>
      </c>
      <c r="F25" s="29"/>
      <c r="G25" s="29"/>
      <c r="H25" s="29"/>
      <c r="I25" s="29"/>
      <c r="J25" s="29"/>
      <c r="K25" s="29"/>
      <c r="L25" s="29"/>
      <c r="M25" s="39"/>
    </row>
    <row r="26" spans="2:15" ht="18.75" customHeight="1" x14ac:dyDescent="0.2">
      <c r="B26" s="36"/>
      <c r="D26" s="38" t="s">
        <v>153</v>
      </c>
      <c r="E26" s="23">
        <f>VLOOKUP($D$10,FEB!$B$10:$S$145,FEB!$L$1,FALSE)</f>
        <v>14658092802.609995</v>
      </c>
      <c r="F26" s="29"/>
      <c r="G26" s="29"/>
      <c r="H26" s="29"/>
      <c r="I26" s="29"/>
      <c r="J26" s="29"/>
      <c r="K26" s="29"/>
      <c r="L26" s="29"/>
      <c r="M26" s="39"/>
    </row>
    <row r="27" spans="2:15" ht="18.75" customHeight="1" x14ac:dyDescent="0.2">
      <c r="B27" s="36"/>
      <c r="D27" s="38" t="s">
        <v>166</v>
      </c>
      <c r="E27" s="23">
        <f>VLOOKUP($D$10,FEB!$B$10:$S$145,FEB!$M$1,FALSE)</f>
        <v>11035052194.489998</v>
      </c>
      <c r="F27" s="29"/>
      <c r="G27" s="29"/>
      <c r="H27" s="29"/>
      <c r="I27" s="29"/>
      <c r="J27" s="29"/>
      <c r="K27" s="29"/>
      <c r="L27" s="29"/>
      <c r="M27" s="39"/>
    </row>
    <row r="28" spans="2:15" ht="18.75" customHeight="1" x14ac:dyDescent="0.2">
      <c r="B28" s="36"/>
      <c r="D28" s="44" t="s">
        <v>159</v>
      </c>
      <c r="E28" s="23">
        <f>VLOOKUP($D$10,FEB!$B$10:$S$145,FEB!$N$1,FALSE)</f>
        <v>0</v>
      </c>
      <c r="F28" s="29"/>
      <c r="G28" s="29"/>
      <c r="H28" s="29"/>
      <c r="I28" s="29"/>
      <c r="J28" s="29"/>
      <c r="K28" s="29"/>
      <c r="L28" s="29"/>
      <c r="M28" s="39"/>
    </row>
    <row r="29" spans="2:15" ht="18.75" customHeight="1" x14ac:dyDescent="0.2">
      <c r="B29" s="36"/>
      <c r="D29" s="38" t="s">
        <v>179</v>
      </c>
      <c r="E29" s="23">
        <f>VLOOKUP($D$10,FEB!$B$10:$S$145,FEB!$O$1,FALSE)</f>
        <v>11600000000</v>
      </c>
      <c r="F29" s="43"/>
      <c r="G29" s="43"/>
      <c r="H29" s="43"/>
      <c r="I29" s="43"/>
      <c r="J29" s="43"/>
      <c r="K29" s="43"/>
      <c r="L29" s="29"/>
      <c r="M29" s="29"/>
      <c r="N29" s="33"/>
    </row>
    <row r="30" spans="2:15" ht="18.75" customHeight="1" x14ac:dyDescent="0.2">
      <c r="D30" s="38" t="s">
        <v>164</v>
      </c>
      <c r="E30" s="23">
        <f>VLOOKUP($D$10,FEB!$B$10:$S$145,FEB!$P$1,FALSE)</f>
        <v>0</v>
      </c>
      <c r="F30" s="29"/>
      <c r="G30" s="29"/>
      <c r="H30" s="29"/>
      <c r="I30" s="29"/>
      <c r="J30" s="29"/>
      <c r="K30" s="29"/>
      <c r="L30" s="29"/>
      <c r="M30" s="29"/>
      <c r="N30" s="33"/>
    </row>
    <row r="31" spans="2:15" ht="18.75" customHeight="1" x14ac:dyDescent="0.2">
      <c r="D31" s="38" t="s">
        <v>165</v>
      </c>
      <c r="E31" s="23">
        <f>VLOOKUP($D$10,FEB!$B$10:$S$145,FEB!$Q$1,FALSE)</f>
        <v>0</v>
      </c>
      <c r="F31" s="29"/>
      <c r="G31" s="29"/>
      <c r="H31" s="29"/>
      <c r="I31" s="29"/>
      <c r="J31" s="29"/>
      <c r="K31" s="29"/>
      <c r="L31" s="29"/>
      <c r="M31" s="29"/>
      <c r="N31" s="33"/>
    </row>
    <row r="32" spans="2:15" ht="18.75" hidden="1" customHeight="1" x14ac:dyDescent="0.2">
      <c r="D32" s="47" t="s">
        <v>168</v>
      </c>
      <c r="E32" s="23">
        <f>VLOOKUP($D$10,FEB!$B$10:$S$145,FEB!$R$1,FALSE)</f>
        <v>0</v>
      </c>
      <c r="F32" s="29"/>
      <c r="G32" s="29"/>
      <c r="H32" s="29"/>
      <c r="I32" s="29"/>
      <c r="J32" s="29"/>
      <c r="K32" s="29"/>
      <c r="L32" s="29"/>
      <c r="M32" s="29"/>
      <c r="N32" s="33"/>
    </row>
    <row r="33" spans="4:14" ht="18.75" customHeight="1" x14ac:dyDescent="0.2">
      <c r="D33" s="68" t="s">
        <v>154</v>
      </c>
      <c r="E33" s="68"/>
      <c r="F33" s="29"/>
      <c r="G33" s="29"/>
      <c r="H33" s="29"/>
      <c r="I33" s="29"/>
      <c r="J33" s="29"/>
      <c r="K33" s="29"/>
      <c r="L33" s="29"/>
      <c r="M33" s="29"/>
      <c r="N33" s="33"/>
    </row>
    <row r="34" spans="4:14" ht="18.75" customHeight="1" x14ac:dyDescent="0.2">
      <c r="D34" s="69"/>
      <c r="E34" s="69"/>
      <c r="F34" s="29"/>
      <c r="G34" s="29"/>
      <c r="H34" s="29"/>
      <c r="I34" s="29"/>
      <c r="J34" s="29"/>
      <c r="K34" s="29"/>
      <c r="L34" s="29"/>
      <c r="M34" s="29"/>
    </row>
    <row r="35" spans="4:14" x14ac:dyDescent="0.2">
      <c r="D35" s="69"/>
      <c r="E35" s="69"/>
      <c r="F35" s="29"/>
      <c r="G35" s="29"/>
      <c r="H35" s="29"/>
      <c r="I35" s="29"/>
      <c r="J35" s="29"/>
      <c r="K35" s="29"/>
      <c r="L35" s="29"/>
      <c r="M35" s="29"/>
    </row>
    <row r="36" spans="4:14" x14ac:dyDescent="0.2">
      <c r="D36" s="66"/>
      <c r="E36" s="66"/>
    </row>
    <row r="175" spans="4:4" x14ac:dyDescent="0.2">
      <c r="D175" s="35"/>
    </row>
    <row r="176" spans="4:4" x14ac:dyDescent="0.2">
      <c r="D176" s="35"/>
    </row>
    <row r="177" spans="3:4" x14ac:dyDescent="0.2">
      <c r="C177" s="35"/>
      <c r="D177" s="35"/>
    </row>
    <row r="178" spans="3:4" x14ac:dyDescent="0.2">
      <c r="C178" s="35"/>
      <c r="D178" s="35"/>
    </row>
    <row r="179" spans="3:4" x14ac:dyDescent="0.2">
      <c r="C179" s="35"/>
      <c r="D179" s="35"/>
    </row>
    <row r="180" spans="3:4" x14ac:dyDescent="0.2">
      <c r="C180" s="35"/>
      <c r="D180" s="35"/>
    </row>
    <row r="181" spans="3:4" x14ac:dyDescent="0.2">
      <c r="C181" s="35"/>
      <c r="D181" s="35"/>
    </row>
    <row r="182" spans="3:4" x14ac:dyDescent="0.2">
      <c r="C182" s="35"/>
      <c r="D182" s="35"/>
    </row>
    <row r="183" spans="3:4" x14ac:dyDescent="0.2">
      <c r="C183" s="35"/>
      <c r="D183" s="35"/>
    </row>
    <row r="184" spans="3:4" x14ac:dyDescent="0.2">
      <c r="C184" s="35"/>
      <c r="D184" s="35"/>
    </row>
    <row r="185" spans="3:4" x14ac:dyDescent="0.2">
      <c r="C185" s="35"/>
      <c r="D185" s="35"/>
    </row>
    <row r="186" spans="3:4" x14ac:dyDescent="0.2">
      <c r="C186" s="35"/>
    </row>
    <row r="187" spans="3:4" x14ac:dyDescent="0.2">
      <c r="C187" s="35"/>
    </row>
    <row r="188" spans="3:4" x14ac:dyDescent="0.2">
      <c r="C188" s="35"/>
    </row>
    <row r="189" spans="3:4" x14ac:dyDescent="0.2">
      <c r="C189" s="35"/>
      <c r="D189" s="35"/>
    </row>
    <row r="190" spans="3:4" x14ac:dyDescent="0.2">
      <c r="C190" s="35"/>
      <c r="D190" s="35"/>
    </row>
    <row r="191" spans="3:4" x14ac:dyDescent="0.2">
      <c r="C191" s="35"/>
      <c r="D191" s="35"/>
    </row>
    <row r="192" spans="3:4" x14ac:dyDescent="0.2">
      <c r="C192" s="35"/>
      <c r="D192" s="35"/>
    </row>
    <row r="193" spans="3:4" x14ac:dyDescent="0.2">
      <c r="C193" s="35"/>
      <c r="D193" s="35"/>
    </row>
    <row r="194" spans="3:4" x14ac:dyDescent="0.2">
      <c r="C194" s="35"/>
      <c r="D194" s="35"/>
    </row>
    <row r="195" spans="3:4" x14ac:dyDescent="0.2">
      <c r="C195" s="35"/>
      <c r="D195" s="35"/>
    </row>
    <row r="196" spans="3:4" x14ac:dyDescent="0.2">
      <c r="C196" s="35"/>
      <c r="D196" s="35"/>
    </row>
    <row r="197" spans="3:4" x14ac:dyDescent="0.2">
      <c r="C197" s="35"/>
      <c r="D197" s="35"/>
    </row>
    <row r="198" spans="3:4" x14ac:dyDescent="0.2">
      <c r="C198" s="35"/>
      <c r="D198" s="35"/>
    </row>
    <row r="199" spans="3:4" x14ac:dyDescent="0.2">
      <c r="C199" s="35"/>
      <c r="D199" s="35"/>
    </row>
    <row r="200" spans="3:4" x14ac:dyDescent="0.2">
      <c r="C200" s="35"/>
      <c r="D200" s="35"/>
    </row>
    <row r="201" spans="3:4" x14ac:dyDescent="0.2">
      <c r="C201" s="35"/>
      <c r="D201" s="35"/>
    </row>
    <row r="202" spans="3:4" x14ac:dyDescent="0.2">
      <c r="C202" s="35"/>
      <c r="D202" s="35"/>
    </row>
    <row r="203" spans="3:4" x14ac:dyDescent="0.2">
      <c r="C203" s="35"/>
      <c r="D203" s="35"/>
    </row>
    <row r="204" spans="3:4" x14ac:dyDescent="0.2">
      <c r="C204" s="35"/>
      <c r="D204" s="35"/>
    </row>
    <row r="205" spans="3:4" x14ac:dyDescent="0.2">
      <c r="C205" s="35"/>
      <c r="D205" s="35"/>
    </row>
    <row r="206" spans="3:4" x14ac:dyDescent="0.2">
      <c r="C206" s="35"/>
      <c r="D206" s="35"/>
    </row>
    <row r="207" spans="3:4" x14ac:dyDescent="0.2">
      <c r="C207" s="35"/>
      <c r="D207" s="35"/>
    </row>
    <row r="208" spans="3:4" x14ac:dyDescent="0.2">
      <c r="C208" s="35"/>
      <c r="D208" s="35"/>
    </row>
    <row r="209" spans="3:4" x14ac:dyDescent="0.2">
      <c r="C209" s="35"/>
      <c r="D209" s="35"/>
    </row>
    <row r="210" spans="3:4" x14ac:dyDescent="0.2">
      <c r="C210" s="35"/>
      <c r="D210" s="35"/>
    </row>
    <row r="211" spans="3:4" x14ac:dyDescent="0.2">
      <c r="C211" s="35"/>
      <c r="D211" s="35"/>
    </row>
    <row r="212" spans="3:4" x14ac:dyDescent="0.2">
      <c r="C212" s="35"/>
      <c r="D212" s="35"/>
    </row>
    <row r="213" spans="3:4" x14ac:dyDescent="0.2">
      <c r="C213" s="35"/>
      <c r="D213" s="35"/>
    </row>
    <row r="214" spans="3:4" x14ac:dyDescent="0.2">
      <c r="C214" s="35"/>
      <c r="D214" s="35"/>
    </row>
    <row r="215" spans="3:4" x14ac:dyDescent="0.2">
      <c r="C215" s="35"/>
      <c r="D215" s="35"/>
    </row>
    <row r="216" spans="3:4" x14ac:dyDescent="0.2">
      <c r="C216" s="35"/>
    </row>
    <row r="217" spans="3:4" x14ac:dyDescent="0.2">
      <c r="C217" s="35"/>
    </row>
  </sheetData>
  <customSheetViews>
    <customSheetView guid="{07FF841F-DFB2-4D49-BB4D-4871C3F618D6}" scale="75" showGridLines="0" showRowCol="0" fitToPage="1" hiddenRows="1" topLeftCell="A2">
      <selection activeCell="E14" sqref="E14"/>
      <pageMargins left="0.19685039370078741" right="0.23622047244094491" top="0.27559055118110237" bottom="0.43307086614173229" header="0.31496062992125984" footer="0.19685039370078741"/>
      <pageSetup paperSize="9" scale="98" orientation="landscape" horizontalDpi="300" verticalDpi="300" r:id="rId1"/>
      <headerFooter>
        <oddFooter xml:space="preserve">&amp;C&amp;"Arial,Negrita"&amp;8&amp;K09-023MINISTERIO DE ECONOMÍA - SUBSECRETARÍA DE COORDINACIÓN ECONÓMICA
Dirección Provincial de Coordinación Municipal </oddFooter>
      </headerFooter>
    </customSheetView>
  </customSheetViews>
  <mergeCells count="5">
    <mergeCell ref="D36:E36"/>
    <mergeCell ref="D10:K10"/>
    <mergeCell ref="D33:E33"/>
    <mergeCell ref="D34:E34"/>
    <mergeCell ref="D35:E35"/>
  </mergeCells>
  <pageMargins left="0.19685039370078741" right="0.23622047244094491" top="0" bottom="0" header="0" footer="0"/>
  <pageSetup paperSize="9" scale="83" orientation="landscape" r:id="rId2"/>
  <headerFooter>
    <oddFooter>&amp;C&amp;"Arial,Normal"&amp;9Subsecretaría de Coordinación Económica y Estadística
MINISTERIO DE HACIENDA Y FINANZAS</oddFooter>
  </headerFooter>
  <ignoredErrors>
    <ignoredError sqref="D10 E23 E18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List Box 3">
              <controlPr defaultSize="0" autoLine="0" autoPict="0">
                <anchor moveWithCells="1">
                  <from>
                    <xdr:col>0</xdr:col>
                    <xdr:colOff>95250</xdr:colOff>
                    <xdr:row>5</xdr:row>
                    <xdr:rowOff>9525</xdr:rowOff>
                  </from>
                  <to>
                    <xdr:col>2</xdr:col>
                    <xdr:colOff>885825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44AEAC"/>
    <pageSetUpPr fitToPage="1"/>
  </sheetPr>
  <dimension ref="A1:AA152"/>
  <sheetViews>
    <sheetView showGridLines="0" zoomScale="71" zoomScaleNormal="71" workbookViewId="0">
      <selection activeCell="B1" sqref="B1"/>
    </sheetView>
  </sheetViews>
  <sheetFormatPr baseColWidth="10" defaultRowHeight="14.25" x14ac:dyDescent="0.2"/>
  <cols>
    <col min="1" max="1" width="5.33203125" style="6" customWidth="1"/>
    <col min="2" max="2" width="44.6640625" style="1" customWidth="1"/>
    <col min="3" max="3" width="28.33203125" style="1" bestFit="1" customWidth="1"/>
    <col min="4" max="4" width="28.33203125" style="1" customWidth="1"/>
    <col min="5" max="7" width="24.33203125" style="1" bestFit="1" customWidth="1"/>
    <col min="8" max="8" width="24.1640625" style="1" customWidth="1"/>
    <col min="9" max="9" width="24.33203125" style="1" customWidth="1"/>
    <col min="10" max="11" width="24.33203125" style="1" bestFit="1" customWidth="1"/>
    <col min="12" max="12" width="26.83203125" style="1" bestFit="1" customWidth="1"/>
    <col min="13" max="13" width="24.33203125" style="1" bestFit="1" customWidth="1"/>
    <col min="14" max="14" width="26.83203125" style="1" hidden="1" customWidth="1"/>
    <col min="15" max="15" width="26.83203125" style="1" customWidth="1"/>
    <col min="16" max="18" width="26.83203125" style="1" hidden="1" customWidth="1"/>
    <col min="19" max="19" width="27.1640625" style="1" bestFit="1" customWidth="1"/>
    <col min="20" max="20" width="12" style="1" customWidth="1"/>
    <col min="21" max="21" width="21.5" style="1" bestFit="1" customWidth="1"/>
    <col min="22" max="16384" width="12" style="1"/>
  </cols>
  <sheetData>
    <row r="1" spans="1:27" ht="18.75" customHeight="1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</row>
    <row r="2" spans="1:27" s="22" customFormat="1" ht="44.25" customHeight="1" x14ac:dyDescent="0.2">
      <c r="A2" s="21"/>
      <c r="B2" s="76" t="s">
        <v>161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7" ht="6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7" ht="15" x14ac:dyDescent="0.25">
      <c r="B4" s="54"/>
      <c r="C4" s="54"/>
      <c r="D4" s="2"/>
      <c r="E4" s="2"/>
      <c r="F4" s="2"/>
      <c r="G4" s="2"/>
      <c r="H4" s="2"/>
      <c r="I4" s="2"/>
      <c r="J4" s="62"/>
      <c r="K4" s="2"/>
      <c r="L4" s="2"/>
      <c r="M4" s="2"/>
      <c r="N4" s="2"/>
      <c r="O4" s="2"/>
      <c r="P4" s="2"/>
      <c r="Q4" s="2"/>
      <c r="R4" s="2"/>
      <c r="S4" s="2"/>
    </row>
    <row r="5" spans="1:27" ht="17.25" customHeight="1" x14ac:dyDescent="0.3">
      <c r="B5" s="55" t="s">
        <v>0</v>
      </c>
      <c r="C5" s="5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7" ht="17.25" customHeight="1" x14ac:dyDescent="0.3">
      <c r="B6" s="56" t="s">
        <v>178</v>
      </c>
      <c r="C6" s="5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7" ht="37.5" customHeight="1" x14ac:dyDescent="0.25">
      <c r="B7" s="3"/>
      <c r="C7" s="45" t="s">
        <v>3</v>
      </c>
      <c r="D7" s="46"/>
      <c r="E7" s="45" t="s">
        <v>170</v>
      </c>
      <c r="F7" s="45" t="s">
        <v>4</v>
      </c>
      <c r="G7" s="45" t="s">
        <v>156</v>
      </c>
      <c r="H7" s="45" t="s">
        <v>157</v>
      </c>
      <c r="I7" s="45" t="s">
        <v>5</v>
      </c>
      <c r="J7" s="45" t="s">
        <v>6</v>
      </c>
      <c r="K7" s="45" t="s">
        <v>7</v>
      </c>
      <c r="L7" s="45" t="s">
        <v>171</v>
      </c>
      <c r="M7" s="45" t="s">
        <v>158</v>
      </c>
      <c r="N7" s="46" t="s">
        <v>172</v>
      </c>
      <c r="O7" s="46" t="s">
        <v>168</v>
      </c>
      <c r="P7" s="4"/>
      <c r="Q7" s="4"/>
      <c r="R7" s="4"/>
      <c r="S7" s="5" t="s">
        <v>1</v>
      </c>
    </row>
    <row r="8" spans="1:27" ht="18.75" customHeight="1" x14ac:dyDescent="0.2">
      <c r="B8" s="70" t="s">
        <v>2</v>
      </c>
      <c r="C8" s="72" t="s">
        <v>178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  <c r="Q8" s="74"/>
      <c r="R8" s="74"/>
      <c r="S8" s="75"/>
    </row>
    <row r="9" spans="1:27" ht="72.75" customHeight="1" x14ac:dyDescent="0.2">
      <c r="A9" s="7"/>
      <c r="B9" s="71"/>
      <c r="C9" s="57" t="s">
        <v>3</v>
      </c>
      <c r="D9" s="63" t="s">
        <v>175</v>
      </c>
      <c r="E9" s="57" t="s">
        <v>144</v>
      </c>
      <c r="F9" s="57" t="s">
        <v>145</v>
      </c>
      <c r="G9" s="57" t="s">
        <v>146</v>
      </c>
      <c r="H9" s="57" t="s">
        <v>147</v>
      </c>
      <c r="I9" s="57" t="s">
        <v>4</v>
      </c>
      <c r="J9" s="57" t="s">
        <v>156</v>
      </c>
      <c r="K9" s="57" t="s">
        <v>157</v>
      </c>
      <c r="L9" s="57" t="s">
        <v>5</v>
      </c>
      <c r="M9" s="57" t="s">
        <v>6</v>
      </c>
      <c r="N9" s="58" t="s">
        <v>158</v>
      </c>
      <c r="O9" s="64" t="s">
        <v>179</v>
      </c>
      <c r="P9" s="58" t="s">
        <v>163</v>
      </c>
      <c r="Q9" s="57" t="s">
        <v>162</v>
      </c>
      <c r="R9" s="59" t="s">
        <v>168</v>
      </c>
      <c r="S9" s="57" t="s">
        <v>174</v>
      </c>
    </row>
    <row r="10" spans="1:27" ht="15.75" x14ac:dyDescent="0.25">
      <c r="A10" s="8"/>
      <c r="B10" s="16" t="s">
        <v>8</v>
      </c>
      <c r="C10" s="17">
        <v>1390055534.26</v>
      </c>
      <c r="D10" s="17">
        <v>39880.477993799999</v>
      </c>
      <c r="E10" s="17">
        <v>4097798.3800000004</v>
      </c>
      <c r="F10" s="17">
        <v>6581813.8873755839</v>
      </c>
      <c r="G10" s="17">
        <v>3601549.4699999997</v>
      </c>
      <c r="H10" s="17">
        <v>0</v>
      </c>
      <c r="I10" s="17">
        <v>9387190.8200000003</v>
      </c>
      <c r="J10" s="17">
        <v>2804090.5700000003</v>
      </c>
      <c r="K10" s="17">
        <v>1382053.1099999999</v>
      </c>
      <c r="L10" s="17">
        <v>63991273.280000001</v>
      </c>
      <c r="M10" s="17">
        <v>8883217.0099999998</v>
      </c>
      <c r="N10" s="17">
        <v>0</v>
      </c>
      <c r="O10" s="17">
        <v>50367200</v>
      </c>
      <c r="P10" s="17">
        <v>0</v>
      </c>
      <c r="Q10" s="17">
        <v>0</v>
      </c>
      <c r="R10" s="65">
        <v>0</v>
      </c>
      <c r="S10" s="18">
        <f>SUM(C10:R10)</f>
        <v>1541191601.2653692</v>
      </c>
      <c r="T10" s="10"/>
      <c r="U10" s="10"/>
      <c r="V10" s="20">
        <v>1</v>
      </c>
      <c r="W10" s="20" t="s">
        <v>8</v>
      </c>
      <c r="AA10" s="10"/>
    </row>
    <row r="11" spans="1:27" ht="15.75" x14ac:dyDescent="0.25">
      <c r="A11" s="8"/>
      <c r="B11" s="16" t="s">
        <v>9</v>
      </c>
      <c r="C11" s="17">
        <v>734624480.02999997</v>
      </c>
      <c r="D11" s="17">
        <v>21043.338308290004</v>
      </c>
      <c r="E11" s="17">
        <v>6285713.0500000007</v>
      </c>
      <c r="F11" s="17">
        <v>3694213.3535520174</v>
      </c>
      <c r="G11" s="17">
        <v>2820701.19</v>
      </c>
      <c r="H11" s="17">
        <v>0</v>
      </c>
      <c r="I11" s="17">
        <v>4953245.71</v>
      </c>
      <c r="J11" s="17">
        <v>1964605.07</v>
      </c>
      <c r="K11" s="17">
        <v>1000843.8499999999</v>
      </c>
      <c r="L11" s="17">
        <v>33796237.719999999</v>
      </c>
      <c r="M11" s="17">
        <v>6223769.4399999995</v>
      </c>
      <c r="N11" s="17">
        <v>0</v>
      </c>
      <c r="O11" s="17">
        <v>26576760</v>
      </c>
      <c r="P11" s="17">
        <v>0</v>
      </c>
      <c r="Q11" s="17">
        <v>0</v>
      </c>
      <c r="R11" s="65">
        <v>0</v>
      </c>
      <c r="S11" s="18">
        <f t="shared" ref="S11:S74" si="0">SUM(C11:R11)</f>
        <v>821961612.7518605</v>
      </c>
      <c r="U11" s="10"/>
      <c r="V11" s="20">
        <v>2</v>
      </c>
      <c r="W11" s="20" t="s">
        <v>9</v>
      </c>
      <c r="AA11" s="10"/>
    </row>
    <row r="12" spans="1:27" ht="15.75" x14ac:dyDescent="0.25">
      <c r="A12" s="8"/>
      <c r="B12" s="16" t="s">
        <v>10</v>
      </c>
      <c r="C12" s="17">
        <v>800116840.75999999</v>
      </c>
      <c r="D12" s="17">
        <v>22332.88802785</v>
      </c>
      <c r="E12" s="17">
        <v>5031598.790000001</v>
      </c>
      <c r="F12" s="17">
        <v>1339269.7496828842</v>
      </c>
      <c r="G12" s="17">
        <v>2494534.5099999998</v>
      </c>
      <c r="H12" s="17">
        <v>0</v>
      </c>
      <c r="I12" s="17">
        <v>5256783.63</v>
      </c>
      <c r="J12" s="17">
        <v>1372436.87</v>
      </c>
      <c r="K12" s="17">
        <v>947051.73</v>
      </c>
      <c r="L12" s="17">
        <v>36413149.579999998</v>
      </c>
      <c r="M12" s="17">
        <v>4347810.57</v>
      </c>
      <c r="N12" s="17">
        <v>0</v>
      </c>
      <c r="O12" s="17">
        <v>28205400</v>
      </c>
      <c r="P12" s="17">
        <v>0</v>
      </c>
      <c r="Q12" s="17">
        <v>0</v>
      </c>
      <c r="R12" s="65">
        <v>0</v>
      </c>
      <c r="S12" s="18">
        <f t="shared" si="0"/>
        <v>885547209.07771087</v>
      </c>
      <c r="U12" s="10"/>
      <c r="V12" s="20">
        <v>3</v>
      </c>
      <c r="W12" s="20" t="s">
        <v>10</v>
      </c>
      <c r="AA12" s="10"/>
    </row>
    <row r="13" spans="1:27" ht="15.75" x14ac:dyDescent="0.25">
      <c r="A13" s="8"/>
      <c r="B13" s="16" t="s">
        <v>11</v>
      </c>
      <c r="C13" s="17">
        <v>6462716383.1800003</v>
      </c>
      <c r="D13" s="17">
        <v>197011.58042483</v>
      </c>
      <c r="E13" s="17">
        <v>1268893.74</v>
      </c>
      <c r="F13" s="17">
        <v>35426.895274484006</v>
      </c>
      <c r="G13" s="17">
        <v>39786312.760000005</v>
      </c>
      <c r="H13" s="17">
        <v>0</v>
      </c>
      <c r="I13" s="17">
        <v>44026904.880000003</v>
      </c>
      <c r="J13" s="17">
        <v>147310547.59999999</v>
      </c>
      <c r="K13" s="17">
        <v>80087723.351651058</v>
      </c>
      <c r="L13" s="17">
        <v>305343054.50999999</v>
      </c>
      <c r="M13" s="17">
        <v>466672357.31</v>
      </c>
      <c r="N13" s="17">
        <v>0</v>
      </c>
      <c r="O13" s="17">
        <v>248816519.99999997</v>
      </c>
      <c r="P13" s="17">
        <v>0</v>
      </c>
      <c r="Q13" s="17">
        <v>0</v>
      </c>
      <c r="R13" s="65">
        <v>0</v>
      </c>
      <c r="S13" s="18">
        <f t="shared" si="0"/>
        <v>7796261135.8073521</v>
      </c>
      <c r="U13" s="10"/>
      <c r="V13" s="20">
        <v>4</v>
      </c>
      <c r="W13" s="20" t="s">
        <v>11</v>
      </c>
      <c r="AA13" s="10"/>
    </row>
    <row r="14" spans="1:27" ht="15.75" x14ac:dyDescent="0.25">
      <c r="A14" s="8"/>
      <c r="B14" s="16" t="s">
        <v>12</v>
      </c>
      <c r="C14" s="17">
        <v>832054277.68999994</v>
      </c>
      <c r="D14" s="17">
        <v>25364.793458240005</v>
      </c>
      <c r="E14" s="17">
        <v>6657751.3599999994</v>
      </c>
      <c r="F14" s="17">
        <v>1488070.0838001282</v>
      </c>
      <c r="G14" s="17">
        <v>5282344.8100000005</v>
      </c>
      <c r="H14" s="17">
        <v>0</v>
      </c>
      <c r="I14" s="17">
        <v>5970443.6099999994</v>
      </c>
      <c r="J14" s="17">
        <v>5036913.01</v>
      </c>
      <c r="K14" s="17">
        <v>2455954.04</v>
      </c>
      <c r="L14" s="17">
        <v>39312069.730000004</v>
      </c>
      <c r="M14" s="17">
        <v>15956685.469999999</v>
      </c>
      <c r="N14" s="17">
        <v>0</v>
      </c>
      <c r="O14" s="17">
        <v>32034560</v>
      </c>
      <c r="P14" s="17">
        <v>0</v>
      </c>
      <c r="Q14" s="17">
        <v>0</v>
      </c>
      <c r="R14" s="65">
        <v>0</v>
      </c>
      <c r="S14" s="18">
        <f t="shared" si="0"/>
        <v>946274434.59725821</v>
      </c>
      <c r="U14" s="10"/>
      <c r="V14" s="20">
        <v>5</v>
      </c>
      <c r="W14" s="20" t="s">
        <v>12</v>
      </c>
      <c r="AA14" s="10"/>
    </row>
    <row r="15" spans="1:27" ht="15.75" x14ac:dyDescent="0.25">
      <c r="A15" s="8"/>
      <c r="B15" s="16" t="s">
        <v>13</v>
      </c>
      <c r="C15" s="17">
        <v>3955104279.5900002</v>
      </c>
      <c r="D15" s="17">
        <v>115913.31806139002</v>
      </c>
      <c r="E15" s="17">
        <v>140.06</v>
      </c>
      <c r="F15" s="17">
        <v>8262.2105158220038</v>
      </c>
      <c r="G15" s="17">
        <v>34330865.759999998</v>
      </c>
      <c r="H15" s="17">
        <v>0</v>
      </c>
      <c r="I15" s="17">
        <v>25903576.380000003</v>
      </c>
      <c r="J15" s="17">
        <v>71634935.239999995</v>
      </c>
      <c r="K15" s="17">
        <v>0</v>
      </c>
      <c r="L15" s="17">
        <v>183722483.70999998</v>
      </c>
      <c r="M15" s="17">
        <v>226935848.38</v>
      </c>
      <c r="N15" s="17">
        <v>0</v>
      </c>
      <c r="O15" s="17">
        <v>146393160</v>
      </c>
      <c r="P15" s="17">
        <v>0</v>
      </c>
      <c r="Q15" s="17">
        <v>0</v>
      </c>
      <c r="R15" s="65">
        <v>0</v>
      </c>
      <c r="S15" s="18">
        <f t="shared" si="0"/>
        <v>4644149464.6485777</v>
      </c>
      <c r="U15" s="10"/>
      <c r="V15" s="20">
        <v>6</v>
      </c>
      <c r="W15" s="20" t="s">
        <v>13</v>
      </c>
      <c r="AA15" s="10"/>
    </row>
    <row r="16" spans="1:27" ht="15.75" x14ac:dyDescent="0.25">
      <c r="A16" s="8"/>
      <c r="B16" s="16" t="s">
        <v>14</v>
      </c>
      <c r="C16" s="17">
        <v>1336551605.6499999</v>
      </c>
      <c r="D16" s="17">
        <v>38890.359619380004</v>
      </c>
      <c r="E16" s="17">
        <v>5334680.28</v>
      </c>
      <c r="F16" s="17">
        <v>7095551.6574302558</v>
      </c>
      <c r="G16" s="17">
        <v>5703145.21</v>
      </c>
      <c r="H16" s="17">
        <v>0</v>
      </c>
      <c r="I16" s="17">
        <v>9154132.5099999998</v>
      </c>
      <c r="J16" s="17">
        <v>3260408.42</v>
      </c>
      <c r="K16" s="17">
        <v>1690210.76</v>
      </c>
      <c r="L16" s="17">
        <v>61896184.399999999</v>
      </c>
      <c r="M16" s="17">
        <v>10328808.859999999</v>
      </c>
      <c r="N16" s="17">
        <v>0</v>
      </c>
      <c r="O16" s="17">
        <v>49116720</v>
      </c>
      <c r="P16" s="17">
        <v>0</v>
      </c>
      <c r="Q16" s="17">
        <v>0</v>
      </c>
      <c r="R16" s="65">
        <v>0</v>
      </c>
      <c r="S16" s="18">
        <f t="shared" si="0"/>
        <v>1490170338.1070495</v>
      </c>
      <c r="U16" s="10"/>
      <c r="V16" s="20">
        <v>7</v>
      </c>
      <c r="W16" s="20" t="s">
        <v>14</v>
      </c>
      <c r="AA16" s="10"/>
    </row>
    <row r="17" spans="1:27" ht="15.75" x14ac:dyDescent="0.25">
      <c r="A17" s="8"/>
      <c r="B17" s="16" t="s">
        <v>15</v>
      </c>
      <c r="C17" s="17">
        <v>2327785621.3199997</v>
      </c>
      <c r="D17" s="17">
        <v>66132.528566780005</v>
      </c>
      <c r="E17" s="17">
        <v>8400519.2800000012</v>
      </c>
      <c r="F17" s="17">
        <v>6519219.4238902759</v>
      </c>
      <c r="G17" s="17">
        <v>11625434.869999999</v>
      </c>
      <c r="H17" s="17">
        <v>0</v>
      </c>
      <c r="I17" s="17">
        <v>15566478.890000001</v>
      </c>
      <c r="J17" s="17">
        <v>12146414.74</v>
      </c>
      <c r="K17" s="17">
        <v>5661716.5999999996</v>
      </c>
      <c r="L17" s="17">
        <v>106719911.43000001</v>
      </c>
      <c r="M17" s="17">
        <v>38479227.009999998</v>
      </c>
      <c r="N17" s="17">
        <v>0</v>
      </c>
      <c r="O17" s="17">
        <v>83522320</v>
      </c>
      <c r="P17" s="17">
        <v>0</v>
      </c>
      <c r="Q17" s="17">
        <v>0</v>
      </c>
      <c r="R17" s="65">
        <v>0</v>
      </c>
      <c r="S17" s="18">
        <f t="shared" si="0"/>
        <v>2616492996.0924563</v>
      </c>
      <c r="U17" s="10"/>
      <c r="V17" s="20">
        <v>8</v>
      </c>
      <c r="W17" s="20" t="s">
        <v>15</v>
      </c>
      <c r="AA17" s="10"/>
    </row>
    <row r="18" spans="1:27" ht="15.75" x14ac:dyDescent="0.25">
      <c r="A18" s="8"/>
      <c r="B18" s="16" t="s">
        <v>16</v>
      </c>
      <c r="C18" s="17">
        <v>4203880104.1200004</v>
      </c>
      <c r="D18" s="17">
        <v>122409.73555886</v>
      </c>
      <c r="E18" s="17">
        <v>7250582.3399999999</v>
      </c>
      <c r="F18" s="17">
        <v>531451.21769191418</v>
      </c>
      <c r="G18" s="17">
        <v>61532878.930000007</v>
      </c>
      <c r="H18" s="17">
        <v>0</v>
      </c>
      <c r="I18" s="17">
        <v>27355355.66</v>
      </c>
      <c r="J18" s="17">
        <v>45300867.140000001</v>
      </c>
      <c r="K18" s="17">
        <v>25569685.890000001</v>
      </c>
      <c r="L18" s="17">
        <v>194742080.05000001</v>
      </c>
      <c r="M18" s="17">
        <v>143510853.78999999</v>
      </c>
      <c r="N18" s="17">
        <v>0</v>
      </c>
      <c r="O18" s="17">
        <v>154597840</v>
      </c>
      <c r="P18" s="17">
        <v>0</v>
      </c>
      <c r="Q18" s="17">
        <v>0</v>
      </c>
      <c r="R18" s="65">
        <v>0</v>
      </c>
      <c r="S18" s="18">
        <f t="shared" si="0"/>
        <v>4864394108.8732519</v>
      </c>
      <c r="U18" s="10"/>
      <c r="V18" s="20">
        <v>9</v>
      </c>
      <c r="W18" s="20" t="s">
        <v>16</v>
      </c>
      <c r="AA18" s="10"/>
    </row>
    <row r="19" spans="1:27" ht="15.75" x14ac:dyDescent="0.25">
      <c r="A19" s="8"/>
      <c r="B19" s="16" t="s">
        <v>17</v>
      </c>
      <c r="C19" s="17">
        <v>1577969450.6300001</v>
      </c>
      <c r="D19" s="17">
        <v>44568.408256360002</v>
      </c>
      <c r="E19" s="17">
        <v>11608393.939999999</v>
      </c>
      <c r="F19" s="17">
        <v>5072477.0783261787</v>
      </c>
      <c r="G19" s="17">
        <v>18565019.890000001</v>
      </c>
      <c r="H19" s="17">
        <v>0</v>
      </c>
      <c r="I19" s="17">
        <v>10490650.560000001</v>
      </c>
      <c r="J19" s="17">
        <v>9304007.3800000008</v>
      </c>
      <c r="K19" s="17">
        <v>3719130.8</v>
      </c>
      <c r="L19" s="17">
        <v>72166969.189999998</v>
      </c>
      <c r="M19" s="17">
        <v>29474624.410000004</v>
      </c>
      <c r="N19" s="17">
        <v>0</v>
      </c>
      <c r="O19" s="17">
        <v>56287840</v>
      </c>
      <c r="P19" s="17">
        <v>0</v>
      </c>
      <c r="Q19" s="17">
        <v>0</v>
      </c>
      <c r="R19" s="65">
        <v>0</v>
      </c>
      <c r="S19" s="18">
        <f t="shared" si="0"/>
        <v>1794703132.2865829</v>
      </c>
      <c r="U19" s="10"/>
      <c r="V19" s="20">
        <v>10</v>
      </c>
      <c r="W19" s="20" t="s">
        <v>17</v>
      </c>
      <c r="AA19" s="10"/>
    </row>
    <row r="20" spans="1:27" ht="15.75" x14ac:dyDescent="0.25">
      <c r="A20" s="8"/>
      <c r="B20" s="16" t="s">
        <v>18</v>
      </c>
      <c r="C20" s="17">
        <v>887429416.61999989</v>
      </c>
      <c r="D20" s="17">
        <v>24845.845942890002</v>
      </c>
      <c r="E20" s="17">
        <v>5984953.0200000014</v>
      </c>
      <c r="F20" s="17">
        <v>1321834.1087786863</v>
      </c>
      <c r="G20" s="17">
        <v>4667490.1400000006</v>
      </c>
      <c r="H20" s="17">
        <v>0</v>
      </c>
      <c r="I20" s="17">
        <v>5848293.3700000001</v>
      </c>
      <c r="J20" s="17">
        <v>6270016.21</v>
      </c>
      <c r="K20" s="17">
        <v>2920850.85</v>
      </c>
      <c r="L20" s="17">
        <v>40437978.299999997</v>
      </c>
      <c r="M20" s="17">
        <v>19863093.949999999</v>
      </c>
      <c r="N20" s="17">
        <v>0</v>
      </c>
      <c r="O20" s="17">
        <v>31379159.999999996</v>
      </c>
      <c r="P20" s="17">
        <v>0</v>
      </c>
      <c r="Q20" s="17">
        <v>0</v>
      </c>
      <c r="R20" s="65">
        <v>0</v>
      </c>
      <c r="S20" s="18">
        <f t="shared" si="0"/>
        <v>1006147932.4147215</v>
      </c>
      <c r="U20" s="10"/>
      <c r="V20" s="20">
        <v>11</v>
      </c>
      <c r="W20" s="20" t="s">
        <v>18</v>
      </c>
      <c r="AA20" s="10"/>
    </row>
    <row r="21" spans="1:27" ht="15.75" x14ac:dyDescent="0.25">
      <c r="A21" s="8"/>
      <c r="B21" s="16" t="s">
        <v>19</v>
      </c>
      <c r="C21" s="17">
        <v>1491862061.0899999</v>
      </c>
      <c r="D21" s="17">
        <v>43422.148505640005</v>
      </c>
      <c r="E21" s="17">
        <v>5371441.7299999995</v>
      </c>
      <c r="F21" s="17">
        <v>6068076.117320912</v>
      </c>
      <c r="G21" s="17">
        <v>3191586.7399999998</v>
      </c>
      <c r="H21" s="17">
        <v>0</v>
      </c>
      <c r="I21" s="17">
        <v>10220839.08</v>
      </c>
      <c r="J21" s="17">
        <v>2532389.88</v>
      </c>
      <c r="K21" s="17">
        <v>1704822.17</v>
      </c>
      <c r="L21" s="17">
        <v>69097201.640000001</v>
      </c>
      <c r="M21" s="17">
        <v>8022482.9500000002</v>
      </c>
      <c r="N21" s="17">
        <v>0</v>
      </c>
      <c r="O21" s="17">
        <v>54840160</v>
      </c>
      <c r="P21" s="17">
        <v>0</v>
      </c>
      <c r="Q21" s="17">
        <v>0</v>
      </c>
      <c r="R21" s="65">
        <v>0</v>
      </c>
      <c r="S21" s="18">
        <f t="shared" si="0"/>
        <v>1652954483.5458269</v>
      </c>
      <c r="U21" s="10"/>
      <c r="V21" s="20">
        <v>12</v>
      </c>
      <c r="W21" s="20" t="s">
        <v>19</v>
      </c>
      <c r="AA21" s="10"/>
    </row>
    <row r="22" spans="1:27" ht="15.75" x14ac:dyDescent="0.25">
      <c r="A22" s="8"/>
      <c r="B22" s="16" t="s">
        <v>20</v>
      </c>
      <c r="C22" s="17">
        <v>5282553557.3600006</v>
      </c>
      <c r="D22" s="17">
        <v>152598.40130138001</v>
      </c>
      <c r="E22" s="17">
        <v>1336112.8599999999</v>
      </c>
      <c r="F22" s="17">
        <v>259826.20761049009</v>
      </c>
      <c r="G22" s="17">
        <v>19984632</v>
      </c>
      <c r="H22" s="17">
        <v>0</v>
      </c>
      <c r="I22" s="17">
        <v>34101726.519999996</v>
      </c>
      <c r="J22" s="17">
        <v>80827475.680000007</v>
      </c>
      <c r="K22" s="17">
        <v>42147329.46565105</v>
      </c>
      <c r="L22" s="17">
        <v>243886775.38</v>
      </c>
      <c r="M22" s="17">
        <v>256057351.12</v>
      </c>
      <c r="N22" s="17">
        <v>0</v>
      </c>
      <c r="O22" s="17">
        <v>192724720</v>
      </c>
      <c r="P22" s="17">
        <v>0</v>
      </c>
      <c r="Q22" s="17">
        <v>0</v>
      </c>
      <c r="R22" s="65">
        <v>0</v>
      </c>
      <c r="S22" s="18">
        <f t="shared" si="0"/>
        <v>6154032104.9945641</v>
      </c>
      <c r="U22" s="10"/>
      <c r="V22" s="20">
        <v>13</v>
      </c>
      <c r="W22" s="20" t="s">
        <v>20</v>
      </c>
      <c r="AA22" s="10"/>
    </row>
    <row r="23" spans="1:27" ht="15.75" x14ac:dyDescent="0.25">
      <c r="A23" s="8"/>
      <c r="B23" s="16" t="s">
        <v>21</v>
      </c>
      <c r="C23" s="17">
        <v>2295340737.5200005</v>
      </c>
      <c r="D23" s="17">
        <v>66087.518640669994</v>
      </c>
      <c r="E23" s="17">
        <v>1818428.1</v>
      </c>
      <c r="F23" s="17">
        <v>96832.332154194039</v>
      </c>
      <c r="G23" s="17">
        <v>10779302.450000001</v>
      </c>
      <c r="H23" s="17">
        <v>0</v>
      </c>
      <c r="I23" s="17">
        <v>15555885.32</v>
      </c>
      <c r="J23" s="17">
        <v>21492222.240000002</v>
      </c>
      <c r="K23" s="17">
        <v>5741779.4518961944</v>
      </c>
      <c r="L23" s="17">
        <v>105824510.64</v>
      </c>
      <c r="M23" s="17">
        <v>68086272.039999992</v>
      </c>
      <c r="N23" s="17">
        <v>0</v>
      </c>
      <c r="O23" s="17">
        <v>83465480</v>
      </c>
      <c r="P23" s="17">
        <v>0</v>
      </c>
      <c r="Q23" s="17">
        <v>0</v>
      </c>
      <c r="R23" s="65">
        <v>0</v>
      </c>
      <c r="S23" s="18">
        <f t="shared" si="0"/>
        <v>2608267537.6126909</v>
      </c>
      <c r="U23" s="10"/>
      <c r="V23" s="20">
        <v>14</v>
      </c>
      <c r="W23" s="20" t="s">
        <v>21</v>
      </c>
      <c r="AA23" s="10"/>
    </row>
    <row r="24" spans="1:27" ht="15.75" x14ac:dyDescent="0.25">
      <c r="A24" s="8"/>
      <c r="B24" s="16" t="s">
        <v>22</v>
      </c>
      <c r="C24" s="17">
        <v>1818404117.3400002</v>
      </c>
      <c r="D24" s="17">
        <v>49269.199926380003</v>
      </c>
      <c r="E24" s="17">
        <v>9568298.7200000007</v>
      </c>
      <c r="F24" s="17">
        <v>3721394.7239676011</v>
      </c>
      <c r="G24" s="17">
        <v>7365915.0499999989</v>
      </c>
      <c r="H24" s="17">
        <v>0</v>
      </c>
      <c r="I24" s="17">
        <v>11597137.030000001</v>
      </c>
      <c r="J24" s="17">
        <v>5117029.8900000006</v>
      </c>
      <c r="K24" s="17">
        <v>2879668.75</v>
      </c>
      <c r="L24" s="17">
        <v>81751597.129999995</v>
      </c>
      <c r="M24" s="17">
        <v>16210491.68</v>
      </c>
      <c r="N24" s="17">
        <v>0</v>
      </c>
      <c r="O24" s="17">
        <v>62224720</v>
      </c>
      <c r="P24" s="17">
        <v>0</v>
      </c>
      <c r="Q24" s="17">
        <v>0</v>
      </c>
      <c r="R24" s="65">
        <v>0</v>
      </c>
      <c r="S24" s="18">
        <f t="shared" si="0"/>
        <v>2018889639.5138943</v>
      </c>
      <c r="U24" s="10"/>
      <c r="V24" s="20">
        <v>15</v>
      </c>
      <c r="W24" s="20" t="s">
        <v>22</v>
      </c>
      <c r="AA24" s="10"/>
    </row>
    <row r="25" spans="1:27" ht="15.75" x14ac:dyDescent="0.25">
      <c r="A25" s="8"/>
      <c r="B25" s="16" t="s">
        <v>23</v>
      </c>
      <c r="C25" s="17">
        <v>1746949255.98</v>
      </c>
      <c r="D25" s="17">
        <v>50167.473961800002</v>
      </c>
      <c r="E25" s="17">
        <v>3684841.3299999996</v>
      </c>
      <c r="F25" s="17">
        <v>2763586.8312537884</v>
      </c>
      <c r="G25" s="17">
        <v>7555251.7800000003</v>
      </c>
      <c r="H25" s="17">
        <v>0</v>
      </c>
      <c r="I25" s="17">
        <v>11808575.84</v>
      </c>
      <c r="J25" s="17">
        <v>4904546.01</v>
      </c>
      <c r="K25" s="17">
        <v>3519891.64</v>
      </c>
      <c r="L25" s="17">
        <v>80453151.939999998</v>
      </c>
      <c r="M25" s="17">
        <v>15537353.49</v>
      </c>
      <c r="N25" s="17">
        <v>0</v>
      </c>
      <c r="O25" s="17">
        <v>63359200</v>
      </c>
      <c r="P25" s="17">
        <v>0</v>
      </c>
      <c r="Q25" s="17">
        <v>0</v>
      </c>
      <c r="R25" s="65">
        <v>0</v>
      </c>
      <c r="S25" s="18">
        <f t="shared" si="0"/>
        <v>1940585822.3152156</v>
      </c>
      <c r="U25" s="10"/>
      <c r="V25" s="20">
        <v>16</v>
      </c>
      <c r="W25" s="20" t="s">
        <v>23</v>
      </c>
      <c r="AA25" s="10"/>
    </row>
    <row r="26" spans="1:27" ht="15.75" x14ac:dyDescent="0.25">
      <c r="A26" s="8"/>
      <c r="B26" s="16" t="s">
        <v>24</v>
      </c>
      <c r="C26" s="17">
        <v>549945537.4000001</v>
      </c>
      <c r="D26" s="17">
        <v>15382.732295719999</v>
      </c>
      <c r="E26" s="17">
        <v>4418357.37</v>
      </c>
      <c r="F26" s="17">
        <v>1582554.8506048087</v>
      </c>
      <c r="G26" s="17">
        <v>6433258.4900000002</v>
      </c>
      <c r="H26" s="17">
        <v>0</v>
      </c>
      <c r="I26" s="17">
        <v>3620835.38</v>
      </c>
      <c r="J26" s="17">
        <v>5099613.18</v>
      </c>
      <c r="K26" s="17">
        <v>773096.68105980521</v>
      </c>
      <c r="L26" s="17">
        <v>25049945.770000003</v>
      </c>
      <c r="M26" s="17">
        <v>16155316.41</v>
      </c>
      <c r="N26" s="17">
        <v>0</v>
      </c>
      <c r="O26" s="17">
        <v>19427680</v>
      </c>
      <c r="P26" s="17">
        <v>0</v>
      </c>
      <c r="Q26" s="17">
        <v>0</v>
      </c>
      <c r="R26" s="65">
        <v>0</v>
      </c>
      <c r="S26" s="18">
        <f t="shared" si="0"/>
        <v>632521578.26396036</v>
      </c>
      <c r="U26" s="10"/>
      <c r="V26" s="20">
        <v>17</v>
      </c>
      <c r="W26" s="20" t="s">
        <v>24</v>
      </c>
      <c r="AA26" s="10"/>
    </row>
    <row r="27" spans="1:27" ht="15.75" x14ac:dyDescent="0.25">
      <c r="A27" s="8"/>
      <c r="B27" s="16" t="s">
        <v>25</v>
      </c>
      <c r="C27" s="17">
        <v>2276184618.5</v>
      </c>
      <c r="D27" s="17">
        <v>69387.619140939991</v>
      </c>
      <c r="E27" s="17">
        <v>1572292.1100000003</v>
      </c>
      <c r="F27" s="17">
        <v>271625.01008142409</v>
      </c>
      <c r="G27" s="17">
        <v>14215313.76</v>
      </c>
      <c r="H27" s="17">
        <v>0</v>
      </c>
      <c r="I27" s="17">
        <v>16332674.289999999</v>
      </c>
      <c r="J27" s="17">
        <v>22617341.810000002</v>
      </c>
      <c r="K27" s="17">
        <v>8225927.46</v>
      </c>
      <c r="L27" s="17">
        <v>107542345.06</v>
      </c>
      <c r="M27" s="17">
        <v>71650593.900000006</v>
      </c>
      <c r="N27" s="17">
        <v>0</v>
      </c>
      <c r="O27" s="17">
        <v>87633360</v>
      </c>
      <c r="P27" s="17">
        <v>0</v>
      </c>
      <c r="Q27" s="17">
        <v>0</v>
      </c>
      <c r="R27" s="65">
        <v>0</v>
      </c>
      <c r="S27" s="18">
        <f t="shared" si="0"/>
        <v>2606315479.5192227</v>
      </c>
      <c r="U27" s="10"/>
      <c r="V27" s="20">
        <v>18</v>
      </c>
      <c r="W27" s="20" t="s">
        <v>25</v>
      </c>
      <c r="AA27" s="10"/>
    </row>
    <row r="28" spans="1:27" ht="15.75" x14ac:dyDescent="0.25">
      <c r="A28" s="8"/>
      <c r="B28" s="16" t="s">
        <v>26</v>
      </c>
      <c r="C28" s="17">
        <v>928183742.81000006</v>
      </c>
      <c r="D28" s="17">
        <v>24845.845942890002</v>
      </c>
      <c r="E28" s="17">
        <v>3090543.6</v>
      </c>
      <c r="F28" s="17">
        <v>1287315.5499245944</v>
      </c>
      <c r="G28" s="17">
        <v>8302398.2599999998</v>
      </c>
      <c r="H28" s="17">
        <v>0</v>
      </c>
      <c r="I28" s="17">
        <v>5848293.3700000001</v>
      </c>
      <c r="J28" s="17">
        <v>10286309.92</v>
      </c>
      <c r="K28" s="17">
        <v>4928531.83</v>
      </c>
      <c r="L28" s="17">
        <v>41524523.82</v>
      </c>
      <c r="M28" s="17">
        <v>32586509.130000003</v>
      </c>
      <c r="N28" s="17">
        <v>0</v>
      </c>
      <c r="O28" s="17">
        <v>31379159.999999996</v>
      </c>
      <c r="P28" s="17">
        <v>0</v>
      </c>
      <c r="Q28" s="17">
        <v>0</v>
      </c>
      <c r="R28" s="65">
        <v>0</v>
      </c>
      <c r="S28" s="18">
        <f t="shared" si="0"/>
        <v>1067442174.1358676</v>
      </c>
      <c r="U28" s="10"/>
      <c r="V28" s="20">
        <v>19</v>
      </c>
      <c r="W28" s="20" t="s">
        <v>26</v>
      </c>
      <c r="AA28" s="10"/>
    </row>
    <row r="29" spans="1:27" ht="15.75" x14ac:dyDescent="0.25">
      <c r="A29" s="8"/>
      <c r="B29" s="16" t="s">
        <v>27</v>
      </c>
      <c r="C29" s="17">
        <v>454260088.32999992</v>
      </c>
      <c r="D29" s="17">
        <v>13847.95359103</v>
      </c>
      <c r="E29" s="17">
        <v>1975673.1</v>
      </c>
      <c r="F29" s="17">
        <v>720420.75130127417</v>
      </c>
      <c r="G29" s="17">
        <v>2593902.29</v>
      </c>
      <c r="H29" s="17">
        <v>0</v>
      </c>
      <c r="I29" s="17">
        <v>3259573.37</v>
      </c>
      <c r="J29" s="17">
        <v>2556773.27</v>
      </c>
      <c r="K29" s="17">
        <v>1220671.31</v>
      </c>
      <c r="L29" s="17">
        <v>21462453.740000002</v>
      </c>
      <c r="M29" s="17">
        <v>8099728.3100000005</v>
      </c>
      <c r="N29" s="17">
        <v>0</v>
      </c>
      <c r="O29" s="17">
        <v>17489319.999999996</v>
      </c>
      <c r="P29" s="17">
        <v>0</v>
      </c>
      <c r="Q29" s="17">
        <v>0</v>
      </c>
      <c r="R29" s="65">
        <v>0</v>
      </c>
      <c r="S29" s="18">
        <f t="shared" si="0"/>
        <v>513652452.42489231</v>
      </c>
      <c r="U29" s="10"/>
      <c r="V29" s="20">
        <v>20</v>
      </c>
      <c r="W29" s="20" t="s">
        <v>27</v>
      </c>
      <c r="AA29" s="10"/>
    </row>
    <row r="30" spans="1:27" ht="15.75" x14ac:dyDescent="0.25">
      <c r="A30" s="8"/>
      <c r="B30" s="16" t="s">
        <v>28</v>
      </c>
      <c r="C30" s="17">
        <v>1608765132.1300001</v>
      </c>
      <c r="D30" s="17">
        <v>46191.362326489994</v>
      </c>
      <c r="E30" s="17">
        <v>4783815.58</v>
      </c>
      <c r="F30" s="17">
        <v>3885547.1381678125</v>
      </c>
      <c r="G30" s="17">
        <v>5037486.1099999994</v>
      </c>
      <c r="H30" s="17">
        <v>0</v>
      </c>
      <c r="I30" s="17">
        <v>10872667.27</v>
      </c>
      <c r="J30" s="17">
        <v>3521659.0999999996</v>
      </c>
      <c r="K30" s="17">
        <v>1813073.54</v>
      </c>
      <c r="L30" s="17">
        <v>74083987.859999999</v>
      </c>
      <c r="M30" s="17">
        <v>11156437.77</v>
      </c>
      <c r="N30" s="17">
        <v>0</v>
      </c>
      <c r="O30" s="17">
        <v>58337560</v>
      </c>
      <c r="P30" s="17">
        <v>0</v>
      </c>
      <c r="Q30" s="17">
        <v>0</v>
      </c>
      <c r="R30" s="65">
        <v>0</v>
      </c>
      <c r="S30" s="18">
        <f t="shared" si="0"/>
        <v>1782303557.8604939</v>
      </c>
      <c r="U30" s="10"/>
      <c r="V30" s="20">
        <v>21</v>
      </c>
      <c r="W30" s="20" t="s">
        <v>28</v>
      </c>
      <c r="AA30" s="10"/>
    </row>
    <row r="31" spans="1:27" ht="15.75" x14ac:dyDescent="0.25">
      <c r="A31" s="8"/>
      <c r="B31" s="16" t="s">
        <v>29</v>
      </c>
      <c r="C31" s="17">
        <v>994881289.81999993</v>
      </c>
      <c r="D31" s="17">
        <v>30328.266737800004</v>
      </c>
      <c r="E31" s="17">
        <v>7465596.3999999994</v>
      </c>
      <c r="F31" s="17">
        <v>4027274.2883748333</v>
      </c>
      <c r="G31" s="17">
        <v>3372740.0700000003</v>
      </c>
      <c r="H31" s="17">
        <v>0</v>
      </c>
      <c r="I31" s="17">
        <v>7138761.9000000004</v>
      </c>
      <c r="J31" s="17">
        <v>2197989.0099999998</v>
      </c>
      <c r="K31" s="17">
        <v>1026747.3899999999</v>
      </c>
      <c r="L31" s="17">
        <v>47005001.689999998</v>
      </c>
      <c r="M31" s="17">
        <v>6963117.9299999997</v>
      </c>
      <c r="N31" s="17">
        <v>0</v>
      </c>
      <c r="O31" s="17">
        <v>38303200</v>
      </c>
      <c r="P31" s="17">
        <v>0</v>
      </c>
      <c r="Q31" s="17">
        <v>0</v>
      </c>
      <c r="R31" s="65">
        <v>0</v>
      </c>
      <c r="S31" s="18">
        <f t="shared" si="0"/>
        <v>1112412046.7651126</v>
      </c>
      <c r="U31" s="10"/>
      <c r="V31" s="20">
        <v>22</v>
      </c>
      <c r="W31" s="20" t="s">
        <v>29</v>
      </c>
      <c r="AA31" s="10"/>
    </row>
    <row r="32" spans="1:27" ht="15.75" x14ac:dyDescent="0.25">
      <c r="A32" s="8"/>
      <c r="B32" s="16" t="s">
        <v>30</v>
      </c>
      <c r="C32" s="17">
        <v>330728492.63999999</v>
      </c>
      <c r="D32" s="17">
        <v>9343.7120064699993</v>
      </c>
      <c r="E32" s="17">
        <v>4664742.1899999995</v>
      </c>
      <c r="F32" s="17">
        <v>1359361.2505313223</v>
      </c>
      <c r="G32" s="17">
        <v>2719209.6299999994</v>
      </c>
      <c r="H32" s="17">
        <v>0</v>
      </c>
      <c r="I32" s="17">
        <v>2199352.67</v>
      </c>
      <c r="J32" s="17">
        <v>1898421.57</v>
      </c>
      <c r="K32" s="17">
        <v>1292399.5899999999</v>
      </c>
      <c r="L32" s="17">
        <v>15127295.790000001</v>
      </c>
      <c r="M32" s="17">
        <v>6014103.4399999995</v>
      </c>
      <c r="N32" s="17">
        <v>0</v>
      </c>
      <c r="O32" s="17">
        <v>11800680</v>
      </c>
      <c r="P32" s="17">
        <v>0</v>
      </c>
      <c r="Q32" s="17">
        <v>0</v>
      </c>
      <c r="R32" s="65">
        <v>0</v>
      </c>
      <c r="S32" s="18">
        <f t="shared" si="0"/>
        <v>377813402.48253775</v>
      </c>
      <c r="U32" s="10"/>
      <c r="V32" s="20">
        <v>23</v>
      </c>
      <c r="W32" s="20" t="s">
        <v>30</v>
      </c>
      <c r="AA32" s="10"/>
    </row>
    <row r="33" spans="1:27" ht="15.75" x14ac:dyDescent="0.25">
      <c r="A33" s="8"/>
      <c r="B33" s="16" t="s">
        <v>31</v>
      </c>
      <c r="C33" s="17">
        <v>576205912.54999995</v>
      </c>
      <c r="D33" s="17">
        <v>17335.421742860002</v>
      </c>
      <c r="E33" s="17">
        <v>813701.59</v>
      </c>
      <c r="F33" s="17">
        <v>2054964.8824234486</v>
      </c>
      <c r="G33" s="17">
        <v>1986941.06</v>
      </c>
      <c r="H33" s="17">
        <v>0</v>
      </c>
      <c r="I33" s="17">
        <v>4080466.14</v>
      </c>
      <c r="J33" s="17">
        <v>2267655.86</v>
      </c>
      <c r="K33" s="17">
        <v>718589.74</v>
      </c>
      <c r="L33" s="17">
        <v>27068718.490000002</v>
      </c>
      <c r="M33" s="17">
        <v>7183818.9699999997</v>
      </c>
      <c r="N33" s="17">
        <v>0</v>
      </c>
      <c r="O33" s="17">
        <v>21893840</v>
      </c>
      <c r="P33" s="17">
        <v>0</v>
      </c>
      <c r="Q33" s="17">
        <v>0</v>
      </c>
      <c r="R33" s="65">
        <v>0</v>
      </c>
      <c r="S33" s="18">
        <f t="shared" si="0"/>
        <v>644291944.70416629</v>
      </c>
      <c r="U33" s="10"/>
      <c r="V33" s="20">
        <v>24</v>
      </c>
      <c r="W33" s="20" t="s">
        <v>31</v>
      </c>
      <c r="AA33" s="10"/>
    </row>
    <row r="34" spans="1:27" ht="15.75" x14ac:dyDescent="0.25">
      <c r="A34" s="8"/>
      <c r="B34" s="16" t="s">
        <v>32</v>
      </c>
      <c r="C34" s="17">
        <v>2531335244.1899996</v>
      </c>
      <c r="D34" s="17">
        <v>74459.477140520001</v>
      </c>
      <c r="E34" s="17">
        <v>7379046.54</v>
      </c>
      <c r="F34" s="17">
        <v>2948989.2850463549</v>
      </c>
      <c r="G34" s="17">
        <v>10023319.68</v>
      </c>
      <c r="H34" s="17">
        <v>0</v>
      </c>
      <c r="I34" s="17">
        <v>17526503.57</v>
      </c>
      <c r="J34" s="17">
        <v>6688017.2800000003</v>
      </c>
      <c r="K34" s="17">
        <v>4063811.52</v>
      </c>
      <c r="L34" s="17">
        <v>117769893.59999999</v>
      </c>
      <c r="M34" s="17">
        <v>21187300.210000001</v>
      </c>
      <c r="N34" s="17">
        <v>0</v>
      </c>
      <c r="O34" s="17">
        <v>94038880</v>
      </c>
      <c r="P34" s="17">
        <v>0</v>
      </c>
      <c r="Q34" s="17">
        <v>0</v>
      </c>
      <c r="R34" s="65">
        <v>0</v>
      </c>
      <c r="S34" s="18">
        <f t="shared" si="0"/>
        <v>2813035465.3521867</v>
      </c>
      <c r="U34" s="10"/>
      <c r="V34" s="20">
        <v>25</v>
      </c>
      <c r="W34" s="20" t="s">
        <v>32</v>
      </c>
      <c r="AA34" s="10"/>
    </row>
    <row r="35" spans="1:27" ht="15.75" x14ac:dyDescent="0.25">
      <c r="A35" s="8"/>
      <c r="B35" s="16" t="s">
        <v>33</v>
      </c>
      <c r="C35" s="17">
        <v>1721291473.98</v>
      </c>
      <c r="D35" s="17">
        <v>49345.436127749999</v>
      </c>
      <c r="E35" s="17">
        <v>6876841.5599999987</v>
      </c>
      <c r="F35" s="17">
        <v>4335515.2203363394</v>
      </c>
      <c r="G35" s="17">
        <v>7909315.459999999</v>
      </c>
      <c r="H35" s="17">
        <v>0</v>
      </c>
      <c r="I35" s="17">
        <v>11615081.220000001</v>
      </c>
      <c r="J35" s="17">
        <v>4908029.3499999996</v>
      </c>
      <c r="K35" s="17">
        <v>3166576.4</v>
      </c>
      <c r="L35" s="17">
        <v>79213970.859999999</v>
      </c>
      <c r="M35" s="17">
        <v>15548388.550000001</v>
      </c>
      <c r="N35" s="17">
        <v>0</v>
      </c>
      <c r="O35" s="17">
        <v>62321000</v>
      </c>
      <c r="P35" s="17">
        <v>0</v>
      </c>
      <c r="Q35" s="17">
        <v>0</v>
      </c>
      <c r="R35" s="65">
        <v>0</v>
      </c>
      <c r="S35" s="18">
        <f t="shared" si="0"/>
        <v>1917235538.036464</v>
      </c>
      <c r="U35" s="10"/>
      <c r="V35" s="20">
        <v>26</v>
      </c>
      <c r="W35" s="20" t="s">
        <v>33</v>
      </c>
      <c r="AA35" s="10"/>
    </row>
    <row r="36" spans="1:27" ht="15.75" x14ac:dyDescent="0.25">
      <c r="A36" s="8"/>
      <c r="B36" s="16" t="s">
        <v>34</v>
      </c>
      <c r="C36" s="17">
        <v>2240409614.6500001</v>
      </c>
      <c r="D36" s="17">
        <v>62990.393929590005</v>
      </c>
      <c r="E36" s="17">
        <v>4450091.580000001</v>
      </c>
      <c r="F36" s="17">
        <v>2690352.1040414628</v>
      </c>
      <c r="G36" s="17">
        <v>11658412.75</v>
      </c>
      <c r="H36" s="17">
        <v>0</v>
      </c>
      <c r="I36" s="17">
        <v>14076696.48</v>
      </c>
      <c r="J36" s="17">
        <v>7137368.4500000002</v>
      </c>
      <c r="K36" s="17">
        <v>5408012.75</v>
      </c>
      <c r="L36" s="17">
        <v>102268521.31999999</v>
      </c>
      <c r="M36" s="17">
        <v>22610821.949999999</v>
      </c>
      <c r="N36" s="17">
        <v>0</v>
      </c>
      <c r="O36" s="17">
        <v>79553960</v>
      </c>
      <c r="P36" s="17">
        <v>0</v>
      </c>
      <c r="Q36" s="17">
        <v>0</v>
      </c>
      <c r="R36" s="65">
        <v>0</v>
      </c>
      <c r="S36" s="18">
        <f t="shared" si="0"/>
        <v>2490326842.4279709</v>
      </c>
      <c r="U36" s="10"/>
      <c r="V36" s="20">
        <v>27</v>
      </c>
      <c r="W36" s="20" t="s">
        <v>34</v>
      </c>
      <c r="AA36" s="10"/>
    </row>
    <row r="37" spans="1:27" ht="15.75" x14ac:dyDescent="0.25">
      <c r="A37" s="8"/>
      <c r="B37" s="16" t="s">
        <v>35</v>
      </c>
      <c r="C37" s="17">
        <v>1062276576.2800001</v>
      </c>
      <c r="D37" s="17">
        <v>31796.923918410001</v>
      </c>
      <c r="E37" s="17">
        <v>3197467.9000000004</v>
      </c>
      <c r="F37" s="17">
        <v>1488070.0838001282</v>
      </c>
      <c r="G37" s="17">
        <v>2994578.1799999997</v>
      </c>
      <c r="H37" s="17">
        <v>0</v>
      </c>
      <c r="I37" s="17">
        <v>7484457.8399999999</v>
      </c>
      <c r="J37" s="17">
        <v>4462161.5299999993</v>
      </c>
      <c r="K37" s="17">
        <v>2097323.5699999998</v>
      </c>
      <c r="L37" s="17">
        <v>49793595.670000002</v>
      </c>
      <c r="M37" s="17">
        <v>14135901.859999999</v>
      </c>
      <c r="N37" s="17">
        <v>0</v>
      </c>
      <c r="O37" s="17">
        <v>40158040</v>
      </c>
      <c r="P37" s="17">
        <v>0</v>
      </c>
      <c r="Q37" s="17">
        <v>0</v>
      </c>
      <c r="R37" s="65">
        <v>0</v>
      </c>
      <c r="S37" s="18">
        <f t="shared" si="0"/>
        <v>1188119969.8377182</v>
      </c>
      <c r="U37" s="10"/>
      <c r="V37" s="20">
        <v>28</v>
      </c>
      <c r="W37" s="20" t="s">
        <v>35</v>
      </c>
      <c r="AA37" s="10"/>
    </row>
    <row r="38" spans="1:27" ht="15.75" x14ac:dyDescent="0.25">
      <c r="A38" s="8"/>
      <c r="B38" s="16" t="s">
        <v>36</v>
      </c>
      <c r="C38" s="17">
        <v>1249587899.55</v>
      </c>
      <c r="D38" s="17">
        <v>35548.918166560004</v>
      </c>
      <c r="E38" s="17">
        <v>3446699.6000000006</v>
      </c>
      <c r="F38" s="17">
        <v>3233632.6120659928</v>
      </c>
      <c r="G38" s="17">
        <v>3549248.4899999993</v>
      </c>
      <c r="H38" s="17">
        <v>0</v>
      </c>
      <c r="I38" s="17">
        <v>8367614.7800000003</v>
      </c>
      <c r="J38" s="17">
        <v>2807573.91</v>
      </c>
      <c r="K38" s="17">
        <v>1268486.52</v>
      </c>
      <c r="L38" s="17">
        <v>57321192.649999999</v>
      </c>
      <c r="M38" s="17">
        <v>8894252.0700000003</v>
      </c>
      <c r="N38" s="17">
        <v>0</v>
      </c>
      <c r="O38" s="17">
        <v>44896640</v>
      </c>
      <c r="P38" s="17">
        <v>0</v>
      </c>
      <c r="Q38" s="17">
        <v>0</v>
      </c>
      <c r="R38" s="65">
        <v>0</v>
      </c>
      <c r="S38" s="18">
        <f t="shared" si="0"/>
        <v>1383408789.1002326</v>
      </c>
      <c r="U38" s="10"/>
      <c r="V38" s="20">
        <v>29</v>
      </c>
      <c r="W38" s="20" t="s">
        <v>36</v>
      </c>
      <c r="AA38" s="10"/>
    </row>
    <row r="39" spans="1:27" ht="15.75" x14ac:dyDescent="0.25">
      <c r="A39" s="8"/>
      <c r="B39" s="16" t="s">
        <v>37</v>
      </c>
      <c r="C39" s="17">
        <v>1297700205.2</v>
      </c>
      <c r="D39" s="17">
        <v>39000.568826180002</v>
      </c>
      <c r="E39" s="17">
        <v>2760846.03</v>
      </c>
      <c r="F39" s="17">
        <v>5063025.8412047587</v>
      </c>
      <c r="G39" s="17">
        <v>4725654.3100000005</v>
      </c>
      <c r="H39" s="17">
        <v>0</v>
      </c>
      <c r="I39" s="17">
        <v>9180075.9199999999</v>
      </c>
      <c r="J39" s="17">
        <v>5207596.7899999991</v>
      </c>
      <c r="K39" s="17">
        <v>1894098</v>
      </c>
      <c r="L39" s="17">
        <v>60934802.349999994</v>
      </c>
      <c r="M39" s="17">
        <v>16497403.039999999</v>
      </c>
      <c r="N39" s="17">
        <v>0</v>
      </c>
      <c r="O39" s="17">
        <v>49255920</v>
      </c>
      <c r="P39" s="17">
        <v>0</v>
      </c>
      <c r="Q39" s="17">
        <v>0</v>
      </c>
      <c r="R39" s="65">
        <v>0</v>
      </c>
      <c r="S39" s="18">
        <f t="shared" si="0"/>
        <v>1453258628.0500307</v>
      </c>
      <c r="U39" s="10"/>
      <c r="V39" s="20">
        <v>30</v>
      </c>
      <c r="W39" s="20" t="s">
        <v>37</v>
      </c>
      <c r="AA39" s="10"/>
    </row>
    <row r="40" spans="1:27" ht="15.75" x14ac:dyDescent="0.25">
      <c r="A40" s="8"/>
      <c r="B40" s="16" t="s">
        <v>38</v>
      </c>
      <c r="C40" s="17">
        <v>1134841477.6500001</v>
      </c>
      <c r="D40" s="17">
        <v>34559.712035529999</v>
      </c>
      <c r="E40" s="17">
        <v>499244.78000000009</v>
      </c>
      <c r="F40" s="17">
        <v>265740.85277679807</v>
      </c>
      <c r="G40" s="17">
        <v>3246746.66</v>
      </c>
      <c r="H40" s="17">
        <v>0</v>
      </c>
      <c r="I40" s="17">
        <v>8134772.6499999994</v>
      </c>
      <c r="J40" s="17">
        <v>4653745.3600000003</v>
      </c>
      <c r="K40" s="17">
        <v>5191504.57</v>
      </c>
      <c r="L40" s="17">
        <v>53593946.269999996</v>
      </c>
      <c r="M40" s="17">
        <v>14742829.73</v>
      </c>
      <c r="N40" s="17">
        <v>0</v>
      </c>
      <c r="O40" s="17">
        <v>43647320</v>
      </c>
      <c r="P40" s="17">
        <v>0</v>
      </c>
      <c r="Q40" s="17">
        <v>0</v>
      </c>
      <c r="R40" s="65">
        <v>0</v>
      </c>
      <c r="S40" s="18">
        <f t="shared" si="0"/>
        <v>1268851888.2348123</v>
      </c>
      <c r="U40" s="10"/>
      <c r="V40" s="20">
        <v>31</v>
      </c>
      <c r="W40" s="20" t="s">
        <v>38</v>
      </c>
      <c r="AA40" s="10"/>
    </row>
    <row r="41" spans="1:27" ht="15.75" x14ac:dyDescent="0.25">
      <c r="A41" s="8"/>
      <c r="B41" s="16" t="s">
        <v>39</v>
      </c>
      <c r="C41" s="17">
        <v>2098927086.23</v>
      </c>
      <c r="D41" s="17">
        <v>59851.026022570004</v>
      </c>
      <c r="E41" s="17">
        <v>7312115.5299999993</v>
      </c>
      <c r="F41" s="17">
        <v>4440626.4486632776</v>
      </c>
      <c r="G41" s="17">
        <v>9105064.3399999999</v>
      </c>
      <c r="H41" s="17">
        <v>0</v>
      </c>
      <c r="I41" s="17">
        <v>14087920.669999998</v>
      </c>
      <c r="J41" s="17">
        <v>5928648.6600000001</v>
      </c>
      <c r="K41" s="17">
        <v>3217710.91</v>
      </c>
      <c r="L41" s="17">
        <v>96376465.379999995</v>
      </c>
      <c r="M41" s="17">
        <v>18781658.84</v>
      </c>
      <c r="N41" s="17">
        <v>0</v>
      </c>
      <c r="O41" s="17">
        <v>75589080.000000015</v>
      </c>
      <c r="P41" s="17">
        <v>0</v>
      </c>
      <c r="Q41" s="17">
        <v>0</v>
      </c>
      <c r="R41" s="65">
        <v>0</v>
      </c>
      <c r="S41" s="18">
        <f t="shared" si="0"/>
        <v>2333826228.0346861</v>
      </c>
      <c r="U41" s="10"/>
      <c r="V41" s="20">
        <v>32</v>
      </c>
      <c r="W41" s="20" t="s">
        <v>39</v>
      </c>
      <c r="AA41" s="10"/>
    </row>
    <row r="42" spans="1:27" ht="15.75" x14ac:dyDescent="0.25">
      <c r="A42" s="8"/>
      <c r="B42" s="16" t="s">
        <v>40</v>
      </c>
      <c r="C42" s="17">
        <v>1477970703.23</v>
      </c>
      <c r="D42" s="17">
        <v>39567.272997809996</v>
      </c>
      <c r="E42" s="17">
        <v>5365520.209999999</v>
      </c>
      <c r="F42" s="17">
        <v>4809114.2787605766</v>
      </c>
      <c r="G42" s="17">
        <v>3112435.71</v>
      </c>
      <c r="H42" s="17">
        <v>0</v>
      </c>
      <c r="I42" s="17">
        <v>9313468.2899999991</v>
      </c>
      <c r="J42" s="17">
        <v>3166358.1799999997</v>
      </c>
      <c r="K42" s="17">
        <v>1412604.75</v>
      </c>
      <c r="L42" s="17">
        <v>66123662.829999998</v>
      </c>
      <c r="M42" s="17">
        <v>10030862.449999999</v>
      </c>
      <c r="N42" s="17">
        <v>0</v>
      </c>
      <c r="O42" s="17">
        <v>49971640</v>
      </c>
      <c r="P42" s="17">
        <v>0</v>
      </c>
      <c r="Q42" s="17">
        <v>0</v>
      </c>
      <c r="R42" s="65">
        <v>0</v>
      </c>
      <c r="S42" s="18">
        <f t="shared" si="0"/>
        <v>1631315937.2017586</v>
      </c>
      <c r="U42" s="10"/>
      <c r="V42" s="20">
        <v>33</v>
      </c>
      <c r="W42" s="20" t="s">
        <v>40</v>
      </c>
      <c r="AA42" s="10"/>
    </row>
    <row r="43" spans="1:27" ht="15.75" x14ac:dyDescent="0.25">
      <c r="A43" s="8"/>
      <c r="B43" s="16" t="s">
        <v>41</v>
      </c>
      <c r="C43" s="17">
        <v>1364270890.52</v>
      </c>
      <c r="D43" s="17">
        <v>41474.04027545001</v>
      </c>
      <c r="E43" s="17">
        <v>704901.87999999989</v>
      </c>
      <c r="F43" s="17">
        <v>1749085.3180162162</v>
      </c>
      <c r="G43" s="17">
        <v>4367945.2799999993</v>
      </c>
      <c r="H43" s="17">
        <v>0</v>
      </c>
      <c r="I43" s="17">
        <v>9762289.2899999991</v>
      </c>
      <c r="J43" s="17">
        <v>5360863.8499999996</v>
      </c>
      <c r="K43" s="17">
        <v>2370948.62</v>
      </c>
      <c r="L43" s="17">
        <v>64379963.680000007</v>
      </c>
      <c r="M43" s="17">
        <v>16982945.329999998</v>
      </c>
      <c r="N43" s="17">
        <v>0</v>
      </c>
      <c r="O43" s="17">
        <v>52379800</v>
      </c>
      <c r="P43" s="17">
        <v>0</v>
      </c>
      <c r="Q43" s="17">
        <v>0</v>
      </c>
      <c r="R43" s="65">
        <v>0</v>
      </c>
      <c r="S43" s="18">
        <f t="shared" si="0"/>
        <v>1522371107.8082914</v>
      </c>
      <c r="U43" s="10"/>
      <c r="V43" s="20">
        <v>34</v>
      </c>
      <c r="W43" s="20" t="s">
        <v>41</v>
      </c>
      <c r="AA43" s="10"/>
    </row>
    <row r="44" spans="1:27" ht="15.75" x14ac:dyDescent="0.25">
      <c r="A44" s="8"/>
      <c r="B44" s="16" t="s">
        <v>42</v>
      </c>
      <c r="C44" s="17">
        <v>915085270.62999988</v>
      </c>
      <c r="D44" s="17">
        <v>25952.619227839998</v>
      </c>
      <c r="E44" s="17">
        <v>15711.720000000001</v>
      </c>
      <c r="F44" s="17">
        <v>134623.47843511403</v>
      </c>
      <c r="G44" s="17">
        <v>6085584.9500000011</v>
      </c>
      <c r="H44" s="17">
        <v>0</v>
      </c>
      <c r="I44" s="17">
        <v>6108808.4700000007</v>
      </c>
      <c r="J44" s="17">
        <v>14560370.969999999</v>
      </c>
      <c r="K44" s="17">
        <v>0</v>
      </c>
      <c r="L44" s="17">
        <v>41922706.769999996</v>
      </c>
      <c r="M44" s="17">
        <v>46126518.170000002</v>
      </c>
      <c r="N44" s="17">
        <v>0</v>
      </c>
      <c r="O44" s="17">
        <v>32776959.999999996</v>
      </c>
      <c r="P44" s="17">
        <v>0</v>
      </c>
      <c r="Q44" s="17">
        <v>0</v>
      </c>
      <c r="R44" s="65">
        <v>0</v>
      </c>
      <c r="S44" s="18">
        <f t="shared" si="0"/>
        <v>1062842507.777663</v>
      </c>
      <c r="U44" s="10"/>
      <c r="V44" s="20">
        <v>35</v>
      </c>
      <c r="W44" s="20" t="s">
        <v>42</v>
      </c>
      <c r="AA44" s="10"/>
    </row>
    <row r="45" spans="1:27" ht="15.75" x14ac:dyDescent="0.25">
      <c r="A45" s="8"/>
      <c r="B45" s="16" t="s">
        <v>43</v>
      </c>
      <c r="C45" s="17">
        <v>4770793396.1900005</v>
      </c>
      <c r="D45" s="17">
        <v>131117.86513945003</v>
      </c>
      <c r="E45" s="17">
        <v>2253498.4000000004</v>
      </c>
      <c r="F45" s="17">
        <v>38980.172886518005</v>
      </c>
      <c r="G45" s="17">
        <v>20048813.989999998</v>
      </c>
      <c r="H45" s="17">
        <v>0</v>
      </c>
      <c r="I45" s="17">
        <v>30862930.109999999</v>
      </c>
      <c r="J45" s="17">
        <v>60547456.57</v>
      </c>
      <c r="K45" s="17">
        <v>18851370.170000002</v>
      </c>
      <c r="L45" s="17">
        <v>215737054.5</v>
      </c>
      <c r="M45" s="17">
        <v>191811277.24000001</v>
      </c>
      <c r="N45" s="17">
        <v>0</v>
      </c>
      <c r="O45" s="17">
        <v>165595800.00000003</v>
      </c>
      <c r="P45" s="17">
        <v>0</v>
      </c>
      <c r="Q45" s="17">
        <v>0</v>
      </c>
      <c r="R45" s="65">
        <v>0</v>
      </c>
      <c r="S45" s="18">
        <f t="shared" si="0"/>
        <v>5476671695.208025</v>
      </c>
      <c r="U45" s="10"/>
      <c r="V45" s="20">
        <v>36</v>
      </c>
      <c r="W45" s="20" t="s">
        <v>43</v>
      </c>
      <c r="AA45" s="10"/>
    </row>
    <row r="46" spans="1:27" ht="15.75" x14ac:dyDescent="0.25">
      <c r="A46" s="8"/>
      <c r="B46" s="16" t="s">
        <v>44</v>
      </c>
      <c r="C46" s="17">
        <v>4640442983.289999</v>
      </c>
      <c r="D46" s="17">
        <v>127433.83690216001</v>
      </c>
      <c r="E46" s="17">
        <v>576056.39000000013</v>
      </c>
      <c r="F46" s="17">
        <v>129897.85987440404</v>
      </c>
      <c r="G46" s="17">
        <v>21479656.59</v>
      </c>
      <c r="H46" s="17">
        <v>0</v>
      </c>
      <c r="I46" s="17">
        <v>29995771.610000003</v>
      </c>
      <c r="J46" s="17">
        <v>76184180.329999998</v>
      </c>
      <c r="K46" s="17">
        <v>33277263.677141115</v>
      </c>
      <c r="L46" s="17">
        <v>209773982.95999998</v>
      </c>
      <c r="M46" s="17">
        <v>241347626.55000001</v>
      </c>
      <c r="N46" s="17">
        <v>0</v>
      </c>
      <c r="O46" s="17">
        <v>160943040</v>
      </c>
      <c r="P46" s="17">
        <v>0</v>
      </c>
      <c r="Q46" s="17">
        <v>0</v>
      </c>
      <c r="R46" s="65">
        <v>0</v>
      </c>
      <c r="S46" s="18">
        <f t="shared" si="0"/>
        <v>5414277893.0939178</v>
      </c>
      <c r="U46" s="10"/>
      <c r="V46" s="20">
        <v>37</v>
      </c>
      <c r="W46" s="20" t="s">
        <v>44</v>
      </c>
      <c r="AA46" s="10"/>
    </row>
    <row r="47" spans="1:27" ht="15.75" x14ac:dyDescent="0.25">
      <c r="A47" s="8"/>
      <c r="B47" s="16" t="s">
        <v>45</v>
      </c>
      <c r="C47" s="17">
        <v>1299381122.97</v>
      </c>
      <c r="D47" s="17">
        <v>36633.647610150001</v>
      </c>
      <c r="E47" s="17">
        <v>2610847.6800000006</v>
      </c>
      <c r="F47" s="17">
        <v>824342.95302261435</v>
      </c>
      <c r="G47" s="17">
        <v>3327267.13</v>
      </c>
      <c r="H47" s="17">
        <v>0</v>
      </c>
      <c r="I47" s="17">
        <v>725683.76</v>
      </c>
      <c r="J47" s="17">
        <v>5674364.6699999999</v>
      </c>
      <c r="K47" s="17">
        <v>2814595.4299999997</v>
      </c>
      <c r="L47" s="17">
        <v>59381236.520000003</v>
      </c>
      <c r="M47" s="17">
        <v>17976100.02</v>
      </c>
      <c r="N47" s="17">
        <v>0</v>
      </c>
      <c r="O47" s="17">
        <v>46266600</v>
      </c>
      <c r="P47" s="17">
        <v>0</v>
      </c>
      <c r="Q47" s="17">
        <v>0</v>
      </c>
      <c r="R47" s="65">
        <v>0</v>
      </c>
      <c r="S47" s="18">
        <f t="shared" si="0"/>
        <v>1439018794.7806332</v>
      </c>
      <c r="U47" s="10"/>
      <c r="V47" s="20">
        <v>38</v>
      </c>
      <c r="W47" s="20" t="s">
        <v>45</v>
      </c>
      <c r="AA47" s="10"/>
    </row>
    <row r="48" spans="1:27" ht="15.75" x14ac:dyDescent="0.25">
      <c r="A48" s="8"/>
      <c r="B48" s="16" t="s">
        <v>46</v>
      </c>
      <c r="C48" s="17">
        <v>2053859461.7</v>
      </c>
      <c r="D48" s="17">
        <v>56064.126525600004</v>
      </c>
      <c r="E48" s="17">
        <v>4145359.6100000003</v>
      </c>
      <c r="F48" s="17">
        <v>129897.85987440404</v>
      </c>
      <c r="G48" s="17">
        <v>13401101.310000001</v>
      </c>
      <c r="H48" s="17">
        <v>0</v>
      </c>
      <c r="I48" s="17">
        <v>12528857.16</v>
      </c>
      <c r="J48" s="17">
        <v>44757465.730000004</v>
      </c>
      <c r="K48" s="17">
        <v>0</v>
      </c>
      <c r="L48" s="17">
        <v>92617638.770000011</v>
      </c>
      <c r="M48" s="17">
        <v>141789385.65000001</v>
      </c>
      <c r="N48" s="17">
        <v>0</v>
      </c>
      <c r="O48" s="17">
        <v>70806400.000000015</v>
      </c>
      <c r="P48" s="17">
        <v>0</v>
      </c>
      <c r="Q48" s="17">
        <v>0</v>
      </c>
      <c r="R48" s="65">
        <v>0</v>
      </c>
      <c r="S48" s="18">
        <f t="shared" si="0"/>
        <v>2434091631.9164004</v>
      </c>
      <c r="U48" s="10"/>
      <c r="V48" s="20">
        <v>39</v>
      </c>
      <c r="W48" s="20" t="s">
        <v>46</v>
      </c>
      <c r="AA48" s="10"/>
    </row>
    <row r="49" spans="1:27" ht="15.75" x14ac:dyDescent="0.25">
      <c r="A49" s="8"/>
      <c r="B49" s="16" t="s">
        <v>47</v>
      </c>
      <c r="C49" s="17">
        <v>6238742024.0900002</v>
      </c>
      <c r="D49" s="17">
        <v>175181.10953131001</v>
      </c>
      <c r="E49" s="17">
        <v>1339383.02</v>
      </c>
      <c r="F49" s="17">
        <v>154714.97928355203</v>
      </c>
      <c r="G49" s="17">
        <v>26905914.399999999</v>
      </c>
      <c r="H49" s="17">
        <v>0</v>
      </c>
      <c r="I49" s="17">
        <v>39148368.25</v>
      </c>
      <c r="J49" s="17">
        <v>139528760.81</v>
      </c>
      <c r="K49" s="17">
        <v>37815471.839221574</v>
      </c>
      <c r="L49" s="17">
        <v>284629636.86000001</v>
      </c>
      <c r="M49" s="17">
        <v>442020050.69999999</v>
      </c>
      <c r="N49" s="17">
        <v>0</v>
      </c>
      <c r="O49" s="17">
        <v>221245640</v>
      </c>
      <c r="P49" s="17">
        <v>0</v>
      </c>
      <c r="Q49" s="17">
        <v>0</v>
      </c>
      <c r="R49" s="65">
        <v>0</v>
      </c>
      <c r="S49" s="18">
        <f t="shared" si="0"/>
        <v>7431705146.0580368</v>
      </c>
      <c r="U49" s="10"/>
      <c r="V49" s="20">
        <v>40</v>
      </c>
      <c r="W49" s="20" t="s">
        <v>47</v>
      </c>
      <c r="AA49" s="10"/>
    </row>
    <row r="50" spans="1:27" ht="15.75" x14ac:dyDescent="0.25">
      <c r="A50" s="8"/>
      <c r="B50" s="16" t="s">
        <v>48</v>
      </c>
      <c r="C50" s="17">
        <v>642522874.46000004</v>
      </c>
      <c r="D50" s="17">
        <v>18459.647652219999</v>
      </c>
      <c r="E50" s="17">
        <v>2696803.3</v>
      </c>
      <c r="F50" s="17">
        <v>1495173.7555720345</v>
      </c>
      <c r="G50" s="17">
        <v>1991265.12</v>
      </c>
      <c r="H50" s="17">
        <v>0</v>
      </c>
      <c r="I50" s="17">
        <v>4345088.92</v>
      </c>
      <c r="J50" s="17">
        <v>1212203.1200000001</v>
      </c>
      <c r="K50" s="17">
        <v>793637.31</v>
      </c>
      <c r="L50" s="17">
        <v>29595970.189999998</v>
      </c>
      <c r="M50" s="17">
        <v>3840198.16</v>
      </c>
      <c r="N50" s="17">
        <v>0</v>
      </c>
      <c r="O50" s="17">
        <v>23313680</v>
      </c>
      <c r="P50" s="17">
        <v>0</v>
      </c>
      <c r="Q50" s="17">
        <v>0</v>
      </c>
      <c r="R50" s="65">
        <v>0</v>
      </c>
      <c r="S50" s="18">
        <f t="shared" si="0"/>
        <v>711825353.98322427</v>
      </c>
      <c r="U50" s="10"/>
      <c r="V50" s="20">
        <v>41</v>
      </c>
      <c r="W50" s="20" t="s">
        <v>48</v>
      </c>
      <c r="AA50" s="10"/>
    </row>
    <row r="51" spans="1:27" ht="15.75" x14ac:dyDescent="0.25">
      <c r="A51" s="8"/>
      <c r="B51" s="16" t="s">
        <v>49</v>
      </c>
      <c r="C51" s="17">
        <v>1124121662.6799998</v>
      </c>
      <c r="D51" s="17">
        <v>31994.396247259996</v>
      </c>
      <c r="E51" s="17">
        <v>2878539.71</v>
      </c>
      <c r="F51" s="17">
        <v>2718692.0132009629</v>
      </c>
      <c r="G51" s="17">
        <v>6394163.7700000005</v>
      </c>
      <c r="H51" s="17">
        <v>0</v>
      </c>
      <c r="I51" s="17">
        <v>5998325.0999999996</v>
      </c>
      <c r="J51" s="17">
        <v>7158268.5</v>
      </c>
      <c r="K51" s="17">
        <v>3411640.29</v>
      </c>
      <c r="L51" s="17">
        <v>51575792.5</v>
      </c>
      <c r="M51" s="17">
        <v>22677032.259999998</v>
      </c>
      <c r="N51" s="17">
        <v>0</v>
      </c>
      <c r="O51" s="17">
        <v>40407440</v>
      </c>
      <c r="P51" s="17">
        <v>0</v>
      </c>
      <c r="Q51" s="17">
        <v>0</v>
      </c>
      <c r="R51" s="65">
        <v>0</v>
      </c>
      <c r="S51" s="18">
        <f t="shared" si="0"/>
        <v>1267373551.2194479</v>
      </c>
      <c r="U51" s="10"/>
      <c r="V51" s="20">
        <v>42</v>
      </c>
      <c r="W51" s="20" t="s">
        <v>49</v>
      </c>
      <c r="AA51" s="10"/>
    </row>
    <row r="52" spans="1:27" ht="15.75" x14ac:dyDescent="0.25">
      <c r="A52" s="8"/>
      <c r="B52" s="16" t="s">
        <v>50</v>
      </c>
      <c r="C52" s="17">
        <v>752607128.24000001</v>
      </c>
      <c r="D52" s="17">
        <v>22899.592199480005</v>
      </c>
      <c r="E52" s="17">
        <v>2448384.4699999997</v>
      </c>
      <c r="F52" s="17">
        <v>2739958.7384502385</v>
      </c>
      <c r="G52" s="17">
        <v>1583889.8399999999</v>
      </c>
      <c r="H52" s="17">
        <v>0</v>
      </c>
      <c r="I52" s="17">
        <v>5390175.9799999995</v>
      </c>
      <c r="J52" s="17">
        <v>2006405.17</v>
      </c>
      <c r="K52" s="17">
        <v>964982.44</v>
      </c>
      <c r="L52" s="17">
        <v>35529192.990000002</v>
      </c>
      <c r="M52" s="17">
        <v>6356190.0600000005</v>
      </c>
      <c r="N52" s="17">
        <v>0</v>
      </c>
      <c r="O52" s="17">
        <v>28921120</v>
      </c>
      <c r="P52" s="17">
        <v>0</v>
      </c>
      <c r="Q52" s="17">
        <v>0</v>
      </c>
      <c r="R52" s="65">
        <v>0</v>
      </c>
      <c r="S52" s="18">
        <f t="shared" si="0"/>
        <v>838570327.52064979</v>
      </c>
      <c r="U52" s="10"/>
      <c r="V52" s="20">
        <v>43</v>
      </c>
      <c r="W52" s="20" t="s">
        <v>50</v>
      </c>
      <c r="AA52" s="10"/>
    </row>
    <row r="53" spans="1:27" ht="15.75" x14ac:dyDescent="0.25">
      <c r="A53" s="8"/>
      <c r="B53" s="16" t="s">
        <v>51</v>
      </c>
      <c r="C53" s="17">
        <v>722604332.48000002</v>
      </c>
      <c r="D53" s="17">
        <v>22027.943222370002</v>
      </c>
      <c r="E53" s="17">
        <v>2080538.85</v>
      </c>
      <c r="F53" s="17">
        <v>1877824.6391467045</v>
      </c>
      <c r="G53" s="17">
        <v>5124022.1800000006</v>
      </c>
      <c r="H53" s="17">
        <v>0</v>
      </c>
      <c r="I53" s="17">
        <v>5185006.8600000003</v>
      </c>
      <c r="J53" s="17">
        <v>2501039.79</v>
      </c>
      <c r="K53" s="17">
        <v>1247236.53</v>
      </c>
      <c r="L53" s="17">
        <v>34140676.670000002</v>
      </c>
      <c r="M53" s="17">
        <v>7923167.4800000004</v>
      </c>
      <c r="N53" s="17">
        <v>0</v>
      </c>
      <c r="O53" s="17">
        <v>27820280</v>
      </c>
      <c r="P53" s="17">
        <v>0</v>
      </c>
      <c r="Q53" s="17">
        <v>0</v>
      </c>
      <c r="R53" s="65">
        <v>0</v>
      </c>
      <c r="S53" s="18">
        <f t="shared" si="0"/>
        <v>810526153.422369</v>
      </c>
      <c r="U53" s="10"/>
      <c r="V53" s="20">
        <v>44</v>
      </c>
      <c r="W53" s="20" t="s">
        <v>51</v>
      </c>
      <c r="AA53" s="10"/>
    </row>
    <row r="54" spans="1:27" ht="15.75" x14ac:dyDescent="0.25">
      <c r="A54" s="8"/>
      <c r="B54" s="16" t="s">
        <v>52</v>
      </c>
      <c r="C54" s="17">
        <v>870556808.43000007</v>
      </c>
      <c r="D54" s="17">
        <v>25488.78631589</v>
      </c>
      <c r="E54" s="17">
        <v>4918606.5</v>
      </c>
      <c r="F54" s="17">
        <v>1724282.0008118285</v>
      </c>
      <c r="G54" s="17">
        <v>4036099.87</v>
      </c>
      <c r="H54" s="17">
        <v>0</v>
      </c>
      <c r="I54" s="17">
        <v>5999629.96</v>
      </c>
      <c r="J54" s="17">
        <v>2302489.2800000003</v>
      </c>
      <c r="K54" s="17">
        <v>1532815.37</v>
      </c>
      <c r="L54" s="17">
        <v>40422314</v>
      </c>
      <c r="M54" s="17">
        <v>7294169.5</v>
      </c>
      <c r="N54" s="17">
        <v>0</v>
      </c>
      <c r="O54" s="17">
        <v>32191159.999999996</v>
      </c>
      <c r="P54" s="17">
        <v>0</v>
      </c>
      <c r="Q54" s="17">
        <v>0</v>
      </c>
      <c r="R54" s="65">
        <v>0</v>
      </c>
      <c r="S54" s="18">
        <f t="shared" si="0"/>
        <v>971003863.69712782</v>
      </c>
      <c r="U54" s="10"/>
      <c r="V54" s="20">
        <v>45</v>
      </c>
      <c r="W54" s="20" t="s">
        <v>52</v>
      </c>
      <c r="AA54" s="10"/>
    </row>
    <row r="55" spans="1:27" ht="15.75" x14ac:dyDescent="0.25">
      <c r="A55" s="8"/>
      <c r="B55" s="16" t="s">
        <v>53</v>
      </c>
      <c r="C55" s="17">
        <v>312206682.13</v>
      </c>
      <c r="D55" s="17">
        <v>9517.306007180001</v>
      </c>
      <c r="E55" s="17">
        <v>1113793.6499999999</v>
      </c>
      <c r="F55" s="17">
        <v>3531249.9659574032</v>
      </c>
      <c r="G55" s="17">
        <v>211251.03</v>
      </c>
      <c r="H55" s="17">
        <v>0</v>
      </c>
      <c r="I55" s="17">
        <v>2240213.5299999998</v>
      </c>
      <c r="J55" s="17">
        <v>400584.35</v>
      </c>
      <c r="K55" s="17">
        <v>239086.98</v>
      </c>
      <c r="L55" s="17">
        <v>14750715.309999999</v>
      </c>
      <c r="M55" s="17">
        <v>1269031</v>
      </c>
      <c r="N55" s="17">
        <v>0</v>
      </c>
      <c r="O55" s="17">
        <v>12019920</v>
      </c>
      <c r="P55" s="17">
        <v>0</v>
      </c>
      <c r="Q55" s="17">
        <v>0</v>
      </c>
      <c r="R55" s="65">
        <v>0</v>
      </c>
      <c r="S55" s="18">
        <f t="shared" si="0"/>
        <v>347992045.25196457</v>
      </c>
      <c r="U55" s="10"/>
      <c r="V55" s="20">
        <v>46</v>
      </c>
      <c r="W55" s="20" t="s">
        <v>53</v>
      </c>
      <c r="AA55" s="10"/>
    </row>
    <row r="56" spans="1:27" ht="15.75" x14ac:dyDescent="0.25">
      <c r="A56" s="8"/>
      <c r="B56" s="16" t="s">
        <v>54</v>
      </c>
      <c r="C56" s="17">
        <v>1129703578.2</v>
      </c>
      <c r="D56" s="17">
        <v>31030.902931149998</v>
      </c>
      <c r="E56" s="17">
        <v>3653962.5599999996</v>
      </c>
      <c r="F56" s="17">
        <v>3930425.270563717</v>
      </c>
      <c r="G56" s="17">
        <v>1792741.3699999999</v>
      </c>
      <c r="H56" s="17">
        <v>0</v>
      </c>
      <c r="I56" s="17">
        <v>7304151.1299999999</v>
      </c>
      <c r="J56" s="17">
        <v>1375920.22</v>
      </c>
      <c r="K56" s="17">
        <v>894582.96</v>
      </c>
      <c r="L56" s="17">
        <v>51073970.450000003</v>
      </c>
      <c r="M56" s="17">
        <v>4358845.6099999994</v>
      </c>
      <c r="N56" s="17">
        <v>0</v>
      </c>
      <c r="O56" s="17">
        <v>39190600</v>
      </c>
      <c r="P56" s="17">
        <v>0</v>
      </c>
      <c r="Q56" s="17">
        <v>0</v>
      </c>
      <c r="R56" s="65">
        <v>0</v>
      </c>
      <c r="S56" s="18">
        <f t="shared" si="0"/>
        <v>1243309808.6734948</v>
      </c>
      <c r="U56" s="10"/>
      <c r="V56" s="20">
        <v>47</v>
      </c>
      <c r="W56" s="20" t="s">
        <v>54</v>
      </c>
      <c r="AA56" s="10"/>
    </row>
    <row r="57" spans="1:27" ht="15.75" x14ac:dyDescent="0.25">
      <c r="A57" s="8"/>
      <c r="B57" s="16" t="s">
        <v>55</v>
      </c>
      <c r="C57" s="17">
        <v>522194537.11000001</v>
      </c>
      <c r="D57" s="17">
        <v>15221.999702470001</v>
      </c>
      <c r="E57" s="17">
        <v>1317581.44</v>
      </c>
      <c r="F57" s="17">
        <v>1299114.3523955285</v>
      </c>
      <c r="G57" s="17">
        <v>1761056.92</v>
      </c>
      <c r="H57" s="17">
        <v>0</v>
      </c>
      <c r="I57" s="17">
        <v>3583001.22</v>
      </c>
      <c r="J57" s="17">
        <v>2539356.5499999998</v>
      </c>
      <c r="K57" s="17">
        <v>1320293.6200000001</v>
      </c>
      <c r="L57" s="17">
        <v>24201536.640000001</v>
      </c>
      <c r="M57" s="17">
        <v>8044553.0500000007</v>
      </c>
      <c r="N57" s="17">
        <v>0</v>
      </c>
      <c r="O57" s="17">
        <v>19224679.999999996</v>
      </c>
      <c r="P57" s="17">
        <v>0</v>
      </c>
      <c r="Q57" s="17">
        <v>0</v>
      </c>
      <c r="R57" s="65">
        <v>0</v>
      </c>
      <c r="S57" s="18">
        <f t="shared" si="0"/>
        <v>585500932.90209806</v>
      </c>
      <c r="U57" s="10"/>
      <c r="V57" s="20">
        <v>48</v>
      </c>
      <c r="W57" s="20" t="s">
        <v>55</v>
      </c>
      <c r="AA57" s="10"/>
    </row>
    <row r="58" spans="1:27" ht="15.75" x14ac:dyDescent="0.25">
      <c r="A58" s="8"/>
      <c r="B58" s="16" t="s">
        <v>56</v>
      </c>
      <c r="C58" s="17">
        <v>382583218.93000001</v>
      </c>
      <c r="D58" s="17">
        <v>11515.005380430002</v>
      </c>
      <c r="E58" s="17">
        <v>981369.80000000016</v>
      </c>
      <c r="F58" s="17">
        <v>1398324.7377609184</v>
      </c>
      <c r="G58" s="17">
        <v>359803.44</v>
      </c>
      <c r="H58" s="17">
        <v>0</v>
      </c>
      <c r="I58" s="17">
        <v>2710437.8600000003</v>
      </c>
      <c r="J58" s="17">
        <v>717568.51</v>
      </c>
      <c r="K58" s="17">
        <v>348005.47</v>
      </c>
      <c r="L58" s="17">
        <v>17976055.16</v>
      </c>
      <c r="M58" s="17">
        <v>2273220.7599999998</v>
      </c>
      <c r="N58" s="17">
        <v>0</v>
      </c>
      <c r="O58" s="17">
        <v>14542920</v>
      </c>
      <c r="P58" s="17">
        <v>0</v>
      </c>
      <c r="Q58" s="17">
        <v>0</v>
      </c>
      <c r="R58" s="65">
        <v>0</v>
      </c>
      <c r="S58" s="18">
        <f t="shared" si="0"/>
        <v>423902439.67314142</v>
      </c>
      <c r="U58" s="10"/>
      <c r="V58" s="20">
        <v>49</v>
      </c>
      <c r="W58" s="20" t="s">
        <v>56</v>
      </c>
      <c r="AA58" s="10"/>
    </row>
    <row r="59" spans="1:27" ht="15.75" x14ac:dyDescent="0.25">
      <c r="A59" s="8"/>
      <c r="B59" s="16" t="s">
        <v>57</v>
      </c>
      <c r="C59" s="17">
        <v>987808749.19999981</v>
      </c>
      <c r="D59" s="17">
        <v>27793.254981399998</v>
      </c>
      <c r="E59" s="17">
        <v>3073968.7</v>
      </c>
      <c r="F59" s="17">
        <v>2362033.4734362783</v>
      </c>
      <c r="G59" s="17">
        <v>4856527.17</v>
      </c>
      <c r="H59" s="17">
        <v>0</v>
      </c>
      <c r="I59" s="17">
        <v>6542063.459999999</v>
      </c>
      <c r="J59" s="17">
        <v>3685376.1799999997</v>
      </c>
      <c r="K59" s="17">
        <v>1695525.98</v>
      </c>
      <c r="L59" s="17">
        <v>45104555.620000005</v>
      </c>
      <c r="M59" s="17">
        <v>11675085.219999999</v>
      </c>
      <c r="N59" s="17">
        <v>0</v>
      </c>
      <c r="O59" s="17">
        <v>35101600</v>
      </c>
      <c r="P59" s="17">
        <v>0</v>
      </c>
      <c r="Q59" s="17">
        <v>0</v>
      </c>
      <c r="R59" s="65">
        <v>0</v>
      </c>
      <c r="S59" s="18">
        <f t="shared" si="0"/>
        <v>1101933278.2584176</v>
      </c>
      <c r="U59" s="10"/>
      <c r="V59" s="20">
        <v>50</v>
      </c>
      <c r="W59" s="20" t="s">
        <v>57</v>
      </c>
      <c r="AA59" s="10"/>
    </row>
    <row r="60" spans="1:27" ht="15.75" x14ac:dyDescent="0.25">
      <c r="A60" s="8"/>
      <c r="B60" s="16" t="s">
        <v>58</v>
      </c>
      <c r="C60" s="17">
        <v>880134867.93000007</v>
      </c>
      <c r="D60" s="17">
        <v>23988.902860020004</v>
      </c>
      <c r="E60" s="17">
        <v>1783535.9100000001</v>
      </c>
      <c r="F60" s="17">
        <v>1429028.8979268544</v>
      </c>
      <c r="G60" s="17">
        <v>1414440.51</v>
      </c>
      <c r="H60" s="17">
        <v>0</v>
      </c>
      <c r="I60" s="17">
        <v>5646583.3700000001</v>
      </c>
      <c r="J60" s="17">
        <v>2145738.87</v>
      </c>
      <c r="K60" s="17">
        <v>1022099.3</v>
      </c>
      <c r="L60" s="17">
        <v>39664807.43</v>
      </c>
      <c r="M60" s="17">
        <v>6797592.1600000001</v>
      </c>
      <c r="N60" s="17">
        <v>0</v>
      </c>
      <c r="O60" s="17">
        <v>30296880.000000004</v>
      </c>
      <c r="P60" s="17">
        <v>0</v>
      </c>
      <c r="Q60" s="17">
        <v>0</v>
      </c>
      <c r="R60" s="65">
        <v>0</v>
      </c>
      <c r="S60" s="18">
        <f t="shared" si="0"/>
        <v>970359563.28078675</v>
      </c>
      <c r="U60" s="10"/>
      <c r="V60" s="20">
        <v>51</v>
      </c>
      <c r="W60" s="20" t="s">
        <v>58</v>
      </c>
      <c r="AA60" s="10"/>
    </row>
    <row r="61" spans="1:27" ht="15.75" x14ac:dyDescent="0.25">
      <c r="A61" s="8"/>
      <c r="B61" s="16" t="s">
        <v>59</v>
      </c>
      <c r="C61" s="17">
        <v>976169186.76999998</v>
      </c>
      <c r="D61" s="17">
        <v>28741.130159879998</v>
      </c>
      <c r="E61" s="17">
        <v>3985405.6800000006</v>
      </c>
      <c r="F61" s="17">
        <v>2397460.3687107628</v>
      </c>
      <c r="G61" s="17">
        <v>3321916.3</v>
      </c>
      <c r="H61" s="17">
        <v>0</v>
      </c>
      <c r="I61" s="17">
        <v>6765176.7699999996</v>
      </c>
      <c r="J61" s="17">
        <v>2090005.3900000001</v>
      </c>
      <c r="K61" s="17">
        <v>970959.34</v>
      </c>
      <c r="L61" s="17">
        <v>45434331.349999994</v>
      </c>
      <c r="M61" s="17">
        <v>6621031.3100000005</v>
      </c>
      <c r="N61" s="17">
        <v>0</v>
      </c>
      <c r="O61" s="17">
        <v>36298719.999999993</v>
      </c>
      <c r="P61" s="17">
        <v>0</v>
      </c>
      <c r="Q61" s="17">
        <v>0</v>
      </c>
      <c r="R61" s="65">
        <v>0</v>
      </c>
      <c r="S61" s="18">
        <f t="shared" si="0"/>
        <v>1084082934.4088705</v>
      </c>
      <c r="U61" s="10"/>
      <c r="V61" s="20">
        <v>52</v>
      </c>
      <c r="W61" s="20" t="s">
        <v>59</v>
      </c>
      <c r="AA61" s="10"/>
    </row>
    <row r="62" spans="1:27" ht="15.75" x14ac:dyDescent="0.25">
      <c r="A62" s="8"/>
      <c r="B62" s="16" t="s">
        <v>60</v>
      </c>
      <c r="C62" s="17">
        <v>6804640422.4200001</v>
      </c>
      <c r="D62" s="17">
        <v>204062.77292986005</v>
      </c>
      <c r="E62" s="17">
        <v>6133368.1299999999</v>
      </c>
      <c r="F62" s="17">
        <v>2675016.7096154168</v>
      </c>
      <c r="G62" s="17">
        <v>166197012.75999999</v>
      </c>
      <c r="H62" s="17">
        <v>0</v>
      </c>
      <c r="I62" s="17">
        <v>63548524.009999998</v>
      </c>
      <c r="J62" s="17">
        <v>114967713.94999999</v>
      </c>
      <c r="K62" s="17">
        <v>51493315.960000001</v>
      </c>
      <c r="L62" s="17">
        <v>319220692.81999999</v>
      </c>
      <c r="M62" s="17">
        <v>364211897.68000001</v>
      </c>
      <c r="N62" s="17">
        <v>0</v>
      </c>
      <c r="O62" s="17">
        <v>257721840</v>
      </c>
      <c r="P62" s="17">
        <v>0</v>
      </c>
      <c r="Q62" s="17">
        <v>0</v>
      </c>
      <c r="R62" s="65">
        <v>0</v>
      </c>
      <c r="S62" s="18">
        <f t="shared" si="0"/>
        <v>8151013867.2125463</v>
      </c>
      <c r="U62" s="10"/>
      <c r="V62" s="20">
        <v>53</v>
      </c>
      <c r="W62" s="20" t="s">
        <v>60</v>
      </c>
      <c r="AA62" s="10"/>
    </row>
    <row r="63" spans="1:27" ht="15.75" x14ac:dyDescent="0.25">
      <c r="A63" s="8"/>
      <c r="B63" s="16" t="s">
        <v>61</v>
      </c>
      <c r="C63" s="17">
        <v>1447428745.1799998</v>
      </c>
      <c r="D63" s="17">
        <v>32715.39730841</v>
      </c>
      <c r="E63" s="17">
        <v>3292228.2399999998</v>
      </c>
      <c r="F63" s="17">
        <v>295253.1028849741</v>
      </c>
      <c r="G63" s="17">
        <v>9515240.5600000005</v>
      </c>
      <c r="H63" s="17">
        <v>0</v>
      </c>
      <c r="I63" s="17">
        <v>7700652.9199999999</v>
      </c>
      <c r="J63" s="17">
        <v>20523853.060000002</v>
      </c>
      <c r="K63" s="17">
        <v>4951020.0200475231</v>
      </c>
      <c r="L63" s="17">
        <v>60682333.560000002</v>
      </c>
      <c r="M63" s="17">
        <v>65018527.530000001</v>
      </c>
      <c r="N63" s="17">
        <v>0</v>
      </c>
      <c r="O63" s="17">
        <v>41318040</v>
      </c>
      <c r="P63" s="17">
        <v>0</v>
      </c>
      <c r="Q63" s="17">
        <v>0</v>
      </c>
      <c r="R63" s="65">
        <v>0</v>
      </c>
      <c r="S63" s="18">
        <f t="shared" si="0"/>
        <v>1660758609.5702405</v>
      </c>
      <c r="U63" s="10"/>
      <c r="V63" s="20">
        <v>54</v>
      </c>
      <c r="W63" s="20" t="s">
        <v>61</v>
      </c>
      <c r="AA63" s="10"/>
    </row>
    <row r="64" spans="1:27" ht="15.75" x14ac:dyDescent="0.25">
      <c r="A64" s="8"/>
      <c r="B64" s="16" t="s">
        <v>62</v>
      </c>
      <c r="C64" s="17">
        <v>7788928759.1999998</v>
      </c>
      <c r="D64" s="17">
        <v>224037.91217558004</v>
      </c>
      <c r="E64" s="17">
        <v>0</v>
      </c>
      <c r="F64" s="17">
        <v>0</v>
      </c>
      <c r="G64" s="17">
        <v>45674523.849999994</v>
      </c>
      <c r="H64" s="17">
        <v>0</v>
      </c>
      <c r="I64" s="17">
        <v>50066577.590000004</v>
      </c>
      <c r="J64" s="17">
        <v>92026421.299999997</v>
      </c>
      <c r="K64" s="17">
        <v>0</v>
      </c>
      <c r="L64" s="17">
        <v>358951835.41999996</v>
      </c>
      <c r="M64" s="17">
        <v>291535043.92000002</v>
      </c>
      <c r="N64" s="17">
        <v>0</v>
      </c>
      <c r="O64" s="17">
        <v>282949520.00000006</v>
      </c>
      <c r="P64" s="17">
        <v>0</v>
      </c>
      <c r="Q64" s="17">
        <v>0</v>
      </c>
      <c r="R64" s="65">
        <v>0</v>
      </c>
      <c r="S64" s="18">
        <f t="shared" si="0"/>
        <v>8910356719.1921749</v>
      </c>
      <c r="U64" s="10"/>
      <c r="V64" s="20">
        <v>55</v>
      </c>
      <c r="W64" s="20" t="s">
        <v>62</v>
      </c>
      <c r="AA64" s="10"/>
    </row>
    <row r="65" spans="1:27" ht="15.75" x14ac:dyDescent="0.25">
      <c r="A65" s="8"/>
      <c r="B65" s="16" t="s">
        <v>63</v>
      </c>
      <c r="C65" s="17">
        <v>1266492223.1599998</v>
      </c>
      <c r="D65" s="17">
        <v>35048.345519009999</v>
      </c>
      <c r="E65" s="17">
        <v>6550159.7699999996</v>
      </c>
      <c r="F65" s="17">
        <v>3495806.3850259976</v>
      </c>
      <c r="G65" s="17">
        <v>2415954.16</v>
      </c>
      <c r="H65" s="17">
        <v>0</v>
      </c>
      <c r="I65" s="17">
        <v>8249788.4399999995</v>
      </c>
      <c r="J65" s="17">
        <v>3242991.71</v>
      </c>
      <c r="K65" s="17">
        <v>1635756.9700000002</v>
      </c>
      <c r="L65" s="17">
        <v>57433841.040000007</v>
      </c>
      <c r="M65" s="17">
        <v>10273633.6</v>
      </c>
      <c r="N65" s="17">
        <v>0</v>
      </c>
      <c r="O65" s="17">
        <v>44264440</v>
      </c>
      <c r="P65" s="17">
        <v>0</v>
      </c>
      <c r="Q65" s="17">
        <v>0</v>
      </c>
      <c r="R65" s="65">
        <v>0</v>
      </c>
      <c r="S65" s="18">
        <f t="shared" si="0"/>
        <v>1404089643.5805449</v>
      </c>
      <c r="U65" s="10"/>
      <c r="V65" s="20">
        <v>56</v>
      </c>
      <c r="W65" s="20" t="s">
        <v>63</v>
      </c>
      <c r="AA65" s="10"/>
    </row>
    <row r="66" spans="1:27" ht="15.75" x14ac:dyDescent="0.25">
      <c r="A66" s="8"/>
      <c r="B66" s="16" t="s">
        <v>64</v>
      </c>
      <c r="C66" s="17">
        <v>1919290896.77</v>
      </c>
      <c r="D66" s="17">
        <v>56965.157291190008</v>
      </c>
      <c r="E66" s="17">
        <v>17862564.190000005</v>
      </c>
      <c r="F66" s="17">
        <v>6950301.7174728839</v>
      </c>
      <c r="G66" s="17">
        <v>6153457.2100000009</v>
      </c>
      <c r="H66" s="17">
        <v>0</v>
      </c>
      <c r="I66" s="17">
        <v>13408635.710000001</v>
      </c>
      <c r="J66" s="17">
        <v>5935615.3399999999</v>
      </c>
      <c r="K66" s="17">
        <v>2651873.9</v>
      </c>
      <c r="L66" s="17">
        <v>89638388.5</v>
      </c>
      <c r="M66" s="17">
        <v>18803728.940000001</v>
      </c>
      <c r="N66" s="17">
        <v>0</v>
      </c>
      <c r="O66" s="17">
        <v>71944360</v>
      </c>
      <c r="P66" s="17">
        <v>0</v>
      </c>
      <c r="Q66" s="17">
        <v>0</v>
      </c>
      <c r="R66" s="65">
        <v>0</v>
      </c>
      <c r="S66" s="18">
        <f t="shared" si="0"/>
        <v>2152696787.4347639</v>
      </c>
      <c r="U66" s="10"/>
      <c r="V66" s="20">
        <v>57</v>
      </c>
      <c r="W66" s="20" t="s">
        <v>64</v>
      </c>
      <c r="AA66" s="10"/>
    </row>
    <row r="67" spans="1:27" ht="15.75" x14ac:dyDescent="0.25">
      <c r="A67" s="8"/>
      <c r="B67" s="16" t="s">
        <v>65</v>
      </c>
      <c r="C67" s="17">
        <v>1060912812.85</v>
      </c>
      <c r="D67" s="17">
        <v>31783.140267560004</v>
      </c>
      <c r="E67" s="17">
        <v>3298376.3</v>
      </c>
      <c r="F67" s="17">
        <v>3212382.5724736392</v>
      </c>
      <c r="G67" s="17">
        <v>3036149.85</v>
      </c>
      <c r="H67" s="17">
        <v>0</v>
      </c>
      <c r="I67" s="17">
        <v>7481214.9000000004</v>
      </c>
      <c r="J67" s="17">
        <v>1292320</v>
      </c>
      <c r="K67" s="17">
        <v>943726.98</v>
      </c>
      <c r="L67" s="17">
        <v>49747932.829999998</v>
      </c>
      <c r="M67" s="17">
        <v>4094004.3600000003</v>
      </c>
      <c r="N67" s="17">
        <v>0</v>
      </c>
      <c r="O67" s="17">
        <v>40140640</v>
      </c>
      <c r="P67" s="17">
        <v>0</v>
      </c>
      <c r="Q67" s="17">
        <v>0</v>
      </c>
      <c r="R67" s="65">
        <v>0</v>
      </c>
      <c r="S67" s="18">
        <f t="shared" si="0"/>
        <v>1174191343.7827411</v>
      </c>
      <c r="U67" s="10"/>
      <c r="V67" s="20">
        <v>58</v>
      </c>
      <c r="W67" s="20" t="s">
        <v>65</v>
      </c>
      <c r="AA67" s="10"/>
    </row>
    <row r="68" spans="1:27" ht="15.75" x14ac:dyDescent="0.25">
      <c r="A68" s="8"/>
      <c r="B68" s="16" t="s">
        <v>66</v>
      </c>
      <c r="C68" s="17">
        <v>608333642.03999996</v>
      </c>
      <c r="D68" s="17">
        <v>17831.403173459999</v>
      </c>
      <c r="E68" s="17">
        <v>4548833.34</v>
      </c>
      <c r="F68" s="17">
        <v>1358172.2239257246</v>
      </c>
      <c r="G68" s="17">
        <v>1127024.5699999998</v>
      </c>
      <c r="H68" s="17">
        <v>0</v>
      </c>
      <c r="I68" s="17">
        <v>4197211.49</v>
      </c>
      <c r="J68" s="17">
        <v>1264453.26</v>
      </c>
      <c r="K68" s="17">
        <v>810239.21</v>
      </c>
      <c r="L68" s="17">
        <v>28260205.719999999</v>
      </c>
      <c r="M68" s="17">
        <v>4005723.95</v>
      </c>
      <c r="N68" s="17">
        <v>0</v>
      </c>
      <c r="O68" s="17">
        <v>22520240</v>
      </c>
      <c r="P68" s="17">
        <v>0</v>
      </c>
      <c r="Q68" s="17">
        <v>0</v>
      </c>
      <c r="R68" s="65">
        <v>0</v>
      </c>
      <c r="S68" s="18">
        <f t="shared" si="0"/>
        <v>676443577.20709932</v>
      </c>
      <c r="U68" s="10"/>
      <c r="V68" s="20">
        <v>59</v>
      </c>
      <c r="W68" s="20" t="s">
        <v>66</v>
      </c>
      <c r="AA68" s="10"/>
    </row>
    <row r="69" spans="1:27" ht="15.75" x14ac:dyDescent="0.25">
      <c r="A69" s="8"/>
      <c r="B69" s="16" t="s">
        <v>67</v>
      </c>
      <c r="C69" s="17">
        <v>2712684066.79</v>
      </c>
      <c r="D69" s="17">
        <v>82694.591375260017</v>
      </c>
      <c r="E69" s="17">
        <v>0</v>
      </c>
      <c r="F69" s="17">
        <v>0</v>
      </c>
      <c r="G69" s="17">
        <v>11596662.370000001</v>
      </c>
      <c r="H69" s="17">
        <v>0</v>
      </c>
      <c r="I69" s="17">
        <v>18480064.309999999</v>
      </c>
      <c r="J69" s="17">
        <v>33976521.189999998</v>
      </c>
      <c r="K69" s="17">
        <v>17821555.802448593</v>
      </c>
      <c r="L69" s="17">
        <v>128165958.40000001</v>
      </c>
      <c r="M69" s="17">
        <v>107635899.09999999</v>
      </c>
      <c r="N69" s="17">
        <v>0</v>
      </c>
      <c r="O69" s="17">
        <v>104439440</v>
      </c>
      <c r="P69" s="17">
        <v>0</v>
      </c>
      <c r="Q69" s="17">
        <v>0</v>
      </c>
      <c r="R69" s="65">
        <v>0</v>
      </c>
      <c r="S69" s="18">
        <f t="shared" si="0"/>
        <v>3134882862.5538239</v>
      </c>
      <c r="U69" s="10"/>
      <c r="V69" s="20">
        <v>60</v>
      </c>
      <c r="W69" s="20" t="s">
        <v>67</v>
      </c>
      <c r="AA69" s="10"/>
    </row>
    <row r="70" spans="1:27" ht="15.75" x14ac:dyDescent="0.25">
      <c r="A70" s="8"/>
      <c r="B70" s="16" t="s">
        <v>68</v>
      </c>
      <c r="C70" s="17">
        <v>1718754239.6700001</v>
      </c>
      <c r="D70" s="17">
        <v>52394.794182550009</v>
      </c>
      <c r="E70" s="17">
        <v>0</v>
      </c>
      <c r="F70" s="17">
        <v>0</v>
      </c>
      <c r="G70" s="17">
        <v>15801655.829999998</v>
      </c>
      <c r="H70" s="17">
        <v>0</v>
      </c>
      <c r="I70" s="17">
        <v>12332848.920000002</v>
      </c>
      <c r="J70" s="17">
        <v>29963710.810000002</v>
      </c>
      <c r="K70" s="17">
        <v>17668572.789382171</v>
      </c>
      <c r="L70" s="17">
        <v>81205551.229999989</v>
      </c>
      <c r="M70" s="17">
        <v>94923518.969999999</v>
      </c>
      <c r="N70" s="17">
        <v>0</v>
      </c>
      <c r="O70" s="17">
        <v>66172200</v>
      </c>
      <c r="P70" s="17">
        <v>0</v>
      </c>
      <c r="Q70" s="17">
        <v>0</v>
      </c>
      <c r="R70" s="65">
        <v>0</v>
      </c>
      <c r="S70" s="18">
        <f t="shared" si="0"/>
        <v>2036874693.0135648</v>
      </c>
      <c r="U70" s="10"/>
      <c r="V70" s="20">
        <v>61</v>
      </c>
      <c r="W70" s="20" t="s">
        <v>68</v>
      </c>
      <c r="AA70" s="10"/>
    </row>
    <row r="71" spans="1:27" ht="15.75" x14ac:dyDescent="0.25">
      <c r="A71" s="8"/>
      <c r="B71" s="16" t="s">
        <v>69</v>
      </c>
      <c r="C71" s="17">
        <v>5927106219.4300003</v>
      </c>
      <c r="D71" s="17">
        <v>164340.27079914004</v>
      </c>
      <c r="E71" s="17">
        <v>49613.109999999993</v>
      </c>
      <c r="F71" s="17">
        <v>35426.895274484006</v>
      </c>
      <c r="G71" s="17">
        <v>19754189.359999999</v>
      </c>
      <c r="H71" s="17">
        <v>0</v>
      </c>
      <c r="I71" s="17">
        <v>38682922.710000001</v>
      </c>
      <c r="J71" s="17">
        <v>88431612.00999999</v>
      </c>
      <c r="K71" s="17">
        <v>17333754.464889392</v>
      </c>
      <c r="L71" s="17">
        <v>269000363.46000004</v>
      </c>
      <c r="M71" s="17">
        <v>280146870.06</v>
      </c>
      <c r="N71" s="17">
        <v>0</v>
      </c>
      <c r="O71" s="17">
        <v>207554160</v>
      </c>
      <c r="P71" s="17">
        <v>0</v>
      </c>
      <c r="Q71" s="17">
        <v>0</v>
      </c>
      <c r="R71" s="65">
        <v>0</v>
      </c>
      <c r="S71" s="18">
        <f t="shared" si="0"/>
        <v>6848259471.7709627</v>
      </c>
      <c r="U71" s="10"/>
      <c r="V71" s="20">
        <v>62</v>
      </c>
      <c r="W71" s="20" t="s">
        <v>69</v>
      </c>
      <c r="AA71" s="10"/>
    </row>
    <row r="72" spans="1:27" ht="15.75" x14ac:dyDescent="0.25">
      <c r="A72" s="8"/>
      <c r="B72" s="16" t="s">
        <v>70</v>
      </c>
      <c r="C72" s="17">
        <v>1240834441.1800001</v>
      </c>
      <c r="D72" s="17">
        <v>35889.670464249997</v>
      </c>
      <c r="E72" s="17">
        <v>6888658.6400000006</v>
      </c>
      <c r="F72" s="17">
        <v>2206143.2697518887</v>
      </c>
      <c r="G72" s="17">
        <v>20138191.32</v>
      </c>
      <c r="H72" s="17">
        <v>0</v>
      </c>
      <c r="I72" s="17">
        <v>8447823.1500000004</v>
      </c>
      <c r="J72" s="17">
        <v>19639084.109999999</v>
      </c>
      <c r="K72" s="17">
        <v>7779628.4900000002</v>
      </c>
      <c r="L72" s="17">
        <v>57317930.100000001</v>
      </c>
      <c r="M72" s="17">
        <v>62215624.269999996</v>
      </c>
      <c r="N72" s="17">
        <v>0</v>
      </c>
      <c r="O72" s="17">
        <v>45327000</v>
      </c>
      <c r="P72" s="17">
        <v>0</v>
      </c>
      <c r="Q72" s="17">
        <v>0</v>
      </c>
      <c r="R72" s="65">
        <v>0</v>
      </c>
      <c r="S72" s="18">
        <f t="shared" si="0"/>
        <v>1470830414.2002161</v>
      </c>
      <c r="U72" s="10"/>
      <c r="V72" s="20">
        <v>63</v>
      </c>
      <c r="W72" s="20" t="s">
        <v>70</v>
      </c>
      <c r="AA72" s="10"/>
    </row>
    <row r="73" spans="1:27" ht="15.75" x14ac:dyDescent="0.25">
      <c r="A73" s="8"/>
      <c r="B73" s="16" t="s">
        <v>71</v>
      </c>
      <c r="C73" s="17">
        <v>4807329570.2800007</v>
      </c>
      <c r="D73" s="17">
        <v>142657.67109141001</v>
      </c>
      <c r="E73" s="17">
        <v>1633101.9</v>
      </c>
      <c r="F73" s="17">
        <v>0</v>
      </c>
      <c r="G73" s="17">
        <v>18055708.110000003</v>
      </c>
      <c r="H73" s="17">
        <v>0</v>
      </c>
      <c r="I73" s="17">
        <v>11856305.300000001</v>
      </c>
      <c r="J73" s="17">
        <v>12365865.300000001</v>
      </c>
      <c r="K73" s="17">
        <v>6866480.46</v>
      </c>
      <c r="L73" s="17">
        <v>224503943.40000001</v>
      </c>
      <c r="M73" s="17">
        <v>39174435.289999999</v>
      </c>
      <c r="N73" s="17">
        <v>0</v>
      </c>
      <c r="O73" s="17">
        <v>180170040</v>
      </c>
      <c r="P73" s="17">
        <v>0</v>
      </c>
      <c r="Q73" s="17">
        <v>0</v>
      </c>
      <c r="R73" s="65">
        <v>0</v>
      </c>
      <c r="S73" s="18">
        <f t="shared" si="0"/>
        <v>5302098107.711091</v>
      </c>
      <c r="U73" s="10"/>
      <c r="V73" s="20">
        <v>64</v>
      </c>
      <c r="W73" s="20" t="s">
        <v>71</v>
      </c>
      <c r="AA73" s="10"/>
    </row>
    <row r="74" spans="1:27" ht="15.75" x14ac:dyDescent="0.25">
      <c r="A74" s="8"/>
      <c r="B74" s="16" t="s">
        <v>72</v>
      </c>
      <c r="C74" s="17">
        <v>22396262437.389999</v>
      </c>
      <c r="D74" s="17">
        <v>682735.06908869999</v>
      </c>
      <c r="E74" s="17">
        <v>1418590.69</v>
      </c>
      <c r="F74" s="17">
        <v>186591.48039816404</v>
      </c>
      <c r="G74" s="17">
        <v>80091776.149999976</v>
      </c>
      <c r="H74" s="17">
        <v>0</v>
      </c>
      <c r="I74" s="17">
        <v>152573319.03</v>
      </c>
      <c r="J74" s="17">
        <v>359811848.44</v>
      </c>
      <c r="K74" s="17">
        <v>0</v>
      </c>
      <c r="L74" s="17">
        <v>1058153057.1800001</v>
      </c>
      <c r="M74" s="17">
        <v>1139865716.4300001</v>
      </c>
      <c r="N74" s="17">
        <v>0</v>
      </c>
      <c r="O74" s="17">
        <v>862262800</v>
      </c>
      <c r="P74" s="17">
        <v>0</v>
      </c>
      <c r="Q74" s="17">
        <v>0</v>
      </c>
      <c r="R74" s="65">
        <v>0</v>
      </c>
      <c r="S74" s="18">
        <f t="shared" si="0"/>
        <v>26051308871.859482</v>
      </c>
      <c r="U74" s="10"/>
      <c r="V74" s="20">
        <v>65</v>
      </c>
      <c r="W74" s="20" t="s">
        <v>72</v>
      </c>
      <c r="AA74" s="10"/>
    </row>
    <row r="75" spans="1:27" ht="15.75" x14ac:dyDescent="0.25">
      <c r="A75" s="8"/>
      <c r="B75" s="16" t="s">
        <v>73</v>
      </c>
      <c r="C75" s="17">
        <v>9690649308.5200005</v>
      </c>
      <c r="D75" s="17">
        <v>273125.24791074003</v>
      </c>
      <c r="E75" s="17">
        <v>4324709.46</v>
      </c>
      <c r="F75" s="17">
        <v>725146.36986198428</v>
      </c>
      <c r="G75" s="17">
        <v>132638433.46000001</v>
      </c>
      <c r="H75" s="17">
        <v>0</v>
      </c>
      <c r="I75" s="17">
        <v>61036306.339999996</v>
      </c>
      <c r="J75" s="17">
        <v>133551345.35000001</v>
      </c>
      <c r="K75" s="17">
        <v>68191900.343839049</v>
      </c>
      <c r="L75" s="17">
        <v>442801911.32999998</v>
      </c>
      <c r="M75" s="17">
        <v>423083901.13999999</v>
      </c>
      <c r="N75" s="17">
        <v>0</v>
      </c>
      <c r="O75" s="17">
        <v>344944560</v>
      </c>
      <c r="P75" s="17">
        <v>0</v>
      </c>
      <c r="Q75" s="17">
        <v>0</v>
      </c>
      <c r="R75" s="65">
        <v>0</v>
      </c>
      <c r="S75" s="18">
        <f t="shared" ref="S75:S138" si="1">SUM(C75:R75)</f>
        <v>11302220647.561611</v>
      </c>
      <c r="U75" s="10"/>
      <c r="V75" s="20">
        <v>66</v>
      </c>
      <c r="W75" s="20" t="s">
        <v>73</v>
      </c>
      <c r="AA75" s="10"/>
    </row>
    <row r="76" spans="1:27" ht="15.75" x14ac:dyDescent="0.25">
      <c r="A76" s="8"/>
      <c r="B76" s="16" t="s">
        <v>74</v>
      </c>
      <c r="C76" s="17">
        <v>5398346588.3600006</v>
      </c>
      <c r="D76" s="17">
        <v>164565.30042968999</v>
      </c>
      <c r="E76" s="17">
        <v>0</v>
      </c>
      <c r="F76" s="17">
        <v>0</v>
      </c>
      <c r="G76" s="17">
        <v>36800765.850000001</v>
      </c>
      <c r="H76" s="17">
        <v>0</v>
      </c>
      <c r="I76" s="17">
        <v>36776013.539999999</v>
      </c>
      <c r="J76" s="17">
        <v>96962317.400000006</v>
      </c>
      <c r="K76" s="17">
        <v>119700136.5804179</v>
      </c>
      <c r="L76" s="17">
        <v>255055136.11000001</v>
      </c>
      <c r="M76" s="17">
        <v>307171712.88</v>
      </c>
      <c r="N76" s="17">
        <v>0</v>
      </c>
      <c r="O76" s="17">
        <v>207838360</v>
      </c>
      <c r="P76" s="17">
        <v>0</v>
      </c>
      <c r="Q76" s="17">
        <v>0</v>
      </c>
      <c r="R76" s="65">
        <v>0</v>
      </c>
      <c r="S76" s="18">
        <f t="shared" si="1"/>
        <v>6458815596.0208473</v>
      </c>
      <c r="U76" s="10"/>
      <c r="V76" s="20">
        <v>67</v>
      </c>
      <c r="W76" s="20" t="s">
        <v>74</v>
      </c>
      <c r="AA76" s="10"/>
    </row>
    <row r="77" spans="1:27" ht="15.75" x14ac:dyDescent="0.25">
      <c r="A77" s="8"/>
      <c r="B77" s="16" t="s">
        <v>75</v>
      </c>
      <c r="C77" s="17">
        <v>879119974.24000001</v>
      </c>
      <c r="D77" s="17">
        <v>25745.042221700001</v>
      </c>
      <c r="E77" s="17">
        <v>1643223.4600000002</v>
      </c>
      <c r="F77" s="17">
        <v>3596191.9947922253</v>
      </c>
      <c r="G77" s="17">
        <v>2626935.46</v>
      </c>
      <c r="H77" s="17">
        <v>0</v>
      </c>
      <c r="I77" s="17">
        <v>6059948.3999999994</v>
      </c>
      <c r="J77" s="17">
        <v>1762571.21</v>
      </c>
      <c r="K77" s="17">
        <v>870675.3600000001</v>
      </c>
      <c r="L77" s="17">
        <v>40823664.75</v>
      </c>
      <c r="M77" s="17">
        <v>5583736.4100000001</v>
      </c>
      <c r="N77" s="17">
        <v>0</v>
      </c>
      <c r="O77" s="17">
        <v>32514800</v>
      </c>
      <c r="P77" s="17">
        <v>0</v>
      </c>
      <c r="Q77" s="17">
        <v>0</v>
      </c>
      <c r="R77" s="65">
        <v>0</v>
      </c>
      <c r="S77" s="18">
        <f t="shared" si="1"/>
        <v>974627466.32701397</v>
      </c>
      <c r="U77" s="10"/>
      <c r="V77" s="20">
        <v>68</v>
      </c>
      <c r="W77" s="20" t="s">
        <v>75</v>
      </c>
      <c r="AA77" s="10"/>
    </row>
    <row r="78" spans="1:27" ht="15.75" x14ac:dyDescent="0.25">
      <c r="A78" s="8"/>
      <c r="B78" s="16" t="s">
        <v>76</v>
      </c>
      <c r="C78" s="17">
        <v>875885000.49000001</v>
      </c>
      <c r="D78" s="17">
        <v>25142.520557859996</v>
      </c>
      <c r="E78" s="17">
        <v>5500677.4800000004</v>
      </c>
      <c r="F78" s="17">
        <v>3649349.0233608726</v>
      </c>
      <c r="G78" s="17">
        <v>3625120.25</v>
      </c>
      <c r="H78" s="17">
        <v>0</v>
      </c>
      <c r="I78" s="17">
        <v>5918124.3999999994</v>
      </c>
      <c r="J78" s="17">
        <v>3173324.86</v>
      </c>
      <c r="K78" s="17">
        <v>2046850.7400000002</v>
      </c>
      <c r="L78" s="17">
        <v>40330534.490000002</v>
      </c>
      <c r="M78" s="17">
        <v>10052932.539999999</v>
      </c>
      <c r="N78" s="17">
        <v>0</v>
      </c>
      <c r="O78" s="17">
        <v>31753840</v>
      </c>
      <c r="P78" s="17">
        <v>0</v>
      </c>
      <c r="Q78" s="17">
        <v>0</v>
      </c>
      <c r="R78" s="65">
        <v>0</v>
      </c>
      <c r="S78" s="18">
        <f t="shared" si="1"/>
        <v>981960896.79391873</v>
      </c>
      <c r="U78" s="10"/>
      <c r="V78" s="20">
        <v>69</v>
      </c>
      <c r="W78" s="20" t="s">
        <v>76</v>
      </c>
      <c r="AA78" s="10"/>
    </row>
    <row r="79" spans="1:27" ht="15.75" x14ac:dyDescent="0.25">
      <c r="A79" s="8"/>
      <c r="B79" s="16" t="s">
        <v>77</v>
      </c>
      <c r="C79" s="17">
        <v>1024915800.99</v>
      </c>
      <c r="D79" s="17">
        <v>31243.993397630002</v>
      </c>
      <c r="E79" s="17">
        <v>2578246.54</v>
      </c>
      <c r="F79" s="17">
        <v>2049064.0394619005</v>
      </c>
      <c r="G79" s="17">
        <v>4420562.2800000012</v>
      </c>
      <c r="H79" s="17">
        <v>0</v>
      </c>
      <c r="I79" s="17">
        <v>7354308.4000000004</v>
      </c>
      <c r="J79" s="17">
        <v>3727176.3</v>
      </c>
      <c r="K79" s="17">
        <v>1368770.5</v>
      </c>
      <c r="L79" s="17">
        <v>48424135.510000005</v>
      </c>
      <c r="M79" s="17">
        <v>11807505.85</v>
      </c>
      <c r="N79" s="17">
        <v>0</v>
      </c>
      <c r="O79" s="17">
        <v>39459719.999999993</v>
      </c>
      <c r="P79" s="17">
        <v>0</v>
      </c>
      <c r="Q79" s="17">
        <v>0</v>
      </c>
      <c r="R79" s="65">
        <v>0</v>
      </c>
      <c r="S79" s="18">
        <f t="shared" si="1"/>
        <v>1146136534.4028592</v>
      </c>
      <c r="U79" s="10"/>
      <c r="V79" s="20">
        <v>70</v>
      </c>
      <c r="W79" s="20" t="s">
        <v>77</v>
      </c>
      <c r="AA79" s="10"/>
    </row>
    <row r="80" spans="1:27" ht="15.75" x14ac:dyDescent="0.25">
      <c r="A80" s="8"/>
      <c r="B80" s="16" t="s">
        <v>78</v>
      </c>
      <c r="C80" s="17">
        <v>397933486.56</v>
      </c>
      <c r="D80" s="17">
        <v>12130.388451730001</v>
      </c>
      <c r="E80" s="17">
        <v>1965684.8499999996</v>
      </c>
      <c r="F80" s="17">
        <v>1082993.9362322662</v>
      </c>
      <c r="G80" s="17">
        <v>629261.27</v>
      </c>
      <c r="H80" s="17">
        <v>0</v>
      </c>
      <c r="I80" s="17">
        <v>2855288.55</v>
      </c>
      <c r="J80" s="17">
        <v>1323670.08</v>
      </c>
      <c r="K80" s="17">
        <v>470868.25</v>
      </c>
      <c r="L80" s="17">
        <v>18800873.09</v>
      </c>
      <c r="M80" s="17">
        <v>4193319.83</v>
      </c>
      <c r="N80" s="17">
        <v>0</v>
      </c>
      <c r="O80" s="17">
        <v>15320120</v>
      </c>
      <c r="P80" s="17">
        <v>0</v>
      </c>
      <c r="Q80" s="17">
        <v>0</v>
      </c>
      <c r="R80" s="65">
        <v>0</v>
      </c>
      <c r="S80" s="18">
        <f t="shared" si="1"/>
        <v>444587696.80468398</v>
      </c>
      <c r="U80" s="10"/>
      <c r="V80" s="20">
        <v>71</v>
      </c>
      <c r="W80" s="20" t="s">
        <v>78</v>
      </c>
      <c r="AA80" s="10"/>
    </row>
    <row r="81" spans="1:27" ht="15.75" x14ac:dyDescent="0.25">
      <c r="A81" s="8"/>
      <c r="B81" s="16" t="s">
        <v>79</v>
      </c>
      <c r="C81" s="17">
        <v>1933911709.5200005</v>
      </c>
      <c r="D81" s="17">
        <v>53094.673645729999</v>
      </c>
      <c r="E81" s="17">
        <v>9997497.3500000015</v>
      </c>
      <c r="F81" s="17">
        <v>6534571.5039732438</v>
      </c>
      <c r="G81" s="17">
        <v>8043649.1299999999</v>
      </c>
      <c r="H81" s="17">
        <v>0</v>
      </c>
      <c r="I81" s="17">
        <v>12497589.59</v>
      </c>
      <c r="J81" s="17">
        <v>6653183.8599999994</v>
      </c>
      <c r="K81" s="17">
        <v>3501293.81</v>
      </c>
      <c r="L81" s="17">
        <v>87414464.539999992</v>
      </c>
      <c r="M81" s="17">
        <v>21076949.689999998</v>
      </c>
      <c r="N81" s="17">
        <v>0</v>
      </c>
      <c r="O81" s="17">
        <v>67056120</v>
      </c>
      <c r="P81" s="17">
        <v>0</v>
      </c>
      <c r="Q81" s="17">
        <v>0</v>
      </c>
      <c r="R81" s="65">
        <v>0</v>
      </c>
      <c r="S81" s="18">
        <f t="shared" si="1"/>
        <v>2156740123.6676192</v>
      </c>
      <c r="U81" s="10"/>
      <c r="V81" s="20">
        <v>72</v>
      </c>
      <c r="W81" s="20" t="s">
        <v>79</v>
      </c>
      <c r="AA81" s="10"/>
    </row>
    <row r="82" spans="1:27" ht="15.75" x14ac:dyDescent="0.25">
      <c r="A82" s="8"/>
      <c r="B82" s="16" t="s">
        <v>80</v>
      </c>
      <c r="C82" s="17">
        <v>1028055628.4999998</v>
      </c>
      <c r="D82" s="17">
        <v>30443.077161550005</v>
      </c>
      <c r="E82" s="17">
        <v>7732631.2999999989</v>
      </c>
      <c r="F82" s="17">
        <v>4529196.5703016482</v>
      </c>
      <c r="G82" s="17">
        <v>8104786.6799999997</v>
      </c>
      <c r="H82" s="17">
        <v>0</v>
      </c>
      <c r="I82" s="17">
        <v>7165786.2600000007</v>
      </c>
      <c r="J82" s="17">
        <v>2152705.5499999998</v>
      </c>
      <c r="K82" s="17">
        <v>1429206.65</v>
      </c>
      <c r="L82" s="17">
        <v>47966989.280000001</v>
      </c>
      <c r="M82" s="17">
        <v>6819662.2599999998</v>
      </c>
      <c r="N82" s="17">
        <v>0</v>
      </c>
      <c r="O82" s="17">
        <v>38448200.000000007</v>
      </c>
      <c r="P82" s="17">
        <v>0</v>
      </c>
      <c r="Q82" s="17">
        <v>0</v>
      </c>
      <c r="R82" s="65">
        <v>0</v>
      </c>
      <c r="S82" s="18">
        <f t="shared" si="1"/>
        <v>1152435236.1274629</v>
      </c>
      <c r="U82" s="10"/>
      <c r="V82" s="20">
        <v>73</v>
      </c>
      <c r="W82" s="20" t="s">
        <v>80</v>
      </c>
      <c r="AA82" s="10"/>
    </row>
    <row r="83" spans="1:27" ht="15.75" x14ac:dyDescent="0.25">
      <c r="A83" s="8"/>
      <c r="B83" s="16" t="s">
        <v>81</v>
      </c>
      <c r="C83" s="17">
        <v>573414954.80000007</v>
      </c>
      <c r="D83" s="17">
        <v>16285.597548090002</v>
      </c>
      <c r="E83" s="17">
        <v>4373544.8499999996</v>
      </c>
      <c r="F83" s="17">
        <v>1860094.5058525405</v>
      </c>
      <c r="G83" s="17">
        <v>7633867.4100000011</v>
      </c>
      <c r="H83" s="17">
        <v>0</v>
      </c>
      <c r="I83" s="17">
        <v>3833355.15</v>
      </c>
      <c r="J83" s="17">
        <v>5590764.4499999993</v>
      </c>
      <c r="K83" s="17">
        <v>3119422.87</v>
      </c>
      <c r="L83" s="17">
        <v>26285365.039999999</v>
      </c>
      <c r="M83" s="17">
        <v>17711258.77</v>
      </c>
      <c r="N83" s="17">
        <v>0</v>
      </c>
      <c r="O83" s="17">
        <v>20567960</v>
      </c>
      <c r="P83" s="17">
        <v>0</v>
      </c>
      <c r="Q83" s="17">
        <v>0</v>
      </c>
      <c r="R83" s="65">
        <v>0</v>
      </c>
      <c r="S83" s="18">
        <f t="shared" si="1"/>
        <v>664406873.44340074</v>
      </c>
      <c r="U83" s="10"/>
      <c r="V83" s="20">
        <v>74</v>
      </c>
      <c r="W83" s="20" t="s">
        <v>81</v>
      </c>
      <c r="AA83" s="10"/>
    </row>
    <row r="84" spans="1:27" ht="15.75" x14ac:dyDescent="0.25">
      <c r="A84" s="8"/>
      <c r="B84" s="16" t="s">
        <v>82</v>
      </c>
      <c r="C84" s="17">
        <v>9191892473.2099991</v>
      </c>
      <c r="D84" s="17">
        <v>258596.70196772003</v>
      </c>
      <c r="E84" s="17">
        <v>0</v>
      </c>
      <c r="F84" s="17">
        <v>0</v>
      </c>
      <c r="G84" s="17">
        <v>58683393.68</v>
      </c>
      <c r="H84" s="17">
        <v>0</v>
      </c>
      <c r="I84" s="17">
        <v>57789558.920000002</v>
      </c>
      <c r="J84" s="17">
        <v>161128966.66</v>
      </c>
      <c r="K84" s="17">
        <v>126107620.44554521</v>
      </c>
      <c r="L84" s="17">
        <v>419693531.72000003</v>
      </c>
      <c r="M84" s="17">
        <v>510448409.36000001</v>
      </c>
      <c r="N84" s="17">
        <v>0</v>
      </c>
      <c r="O84" s="17">
        <v>326595680</v>
      </c>
      <c r="P84" s="17">
        <v>0</v>
      </c>
      <c r="Q84" s="17">
        <v>0</v>
      </c>
      <c r="R84" s="65">
        <v>0</v>
      </c>
      <c r="S84" s="18">
        <f t="shared" si="1"/>
        <v>10852598230.697512</v>
      </c>
      <c r="U84" s="10"/>
      <c r="V84" s="20">
        <v>75</v>
      </c>
      <c r="W84" s="20" t="s">
        <v>82</v>
      </c>
      <c r="AA84" s="10"/>
    </row>
    <row r="85" spans="1:27" ht="15.75" x14ac:dyDescent="0.25">
      <c r="A85" s="8"/>
      <c r="B85" s="16" t="s">
        <v>83</v>
      </c>
      <c r="C85" s="17">
        <v>2574373081.2399998</v>
      </c>
      <c r="D85" s="17">
        <v>78477.841971770002</v>
      </c>
      <c r="E85" s="17">
        <v>4559000.83</v>
      </c>
      <c r="F85" s="17">
        <v>578693.60109425418</v>
      </c>
      <c r="G85" s="17">
        <v>26722081.219999999</v>
      </c>
      <c r="H85" s="17">
        <v>0</v>
      </c>
      <c r="I85" s="17">
        <v>17537731.699999999</v>
      </c>
      <c r="J85" s="17">
        <v>17841679.460000001</v>
      </c>
      <c r="K85" s="17">
        <v>8688806.4900000002</v>
      </c>
      <c r="L85" s="17">
        <v>121630906.95999999</v>
      </c>
      <c r="M85" s="17">
        <v>56521537.340000004</v>
      </c>
      <c r="N85" s="17">
        <v>0</v>
      </c>
      <c r="O85" s="17">
        <v>99113880</v>
      </c>
      <c r="P85" s="17">
        <v>0</v>
      </c>
      <c r="Q85" s="17">
        <v>0</v>
      </c>
      <c r="R85" s="65">
        <v>0</v>
      </c>
      <c r="S85" s="18">
        <f t="shared" si="1"/>
        <v>2927645876.6830654</v>
      </c>
      <c r="U85" s="10"/>
      <c r="V85" s="20">
        <v>76</v>
      </c>
      <c r="W85" s="20" t="s">
        <v>83</v>
      </c>
      <c r="AA85" s="10"/>
    </row>
    <row r="86" spans="1:27" ht="15.75" x14ac:dyDescent="0.25">
      <c r="A86" s="8"/>
      <c r="B86" s="16" t="s">
        <v>84</v>
      </c>
      <c r="C86" s="17">
        <v>988950504.63000011</v>
      </c>
      <c r="D86" s="17">
        <v>27154.915825350003</v>
      </c>
      <c r="E86" s="17">
        <v>1802214.5</v>
      </c>
      <c r="F86" s="17">
        <v>2403375.0138770705</v>
      </c>
      <c r="G86" s="17">
        <v>2224682.34</v>
      </c>
      <c r="H86" s="17">
        <v>0</v>
      </c>
      <c r="I86" s="17">
        <v>6391807.8499999996</v>
      </c>
      <c r="J86" s="17">
        <v>3580875.92</v>
      </c>
      <c r="K86" s="17">
        <v>777612.51104979287</v>
      </c>
      <c r="L86" s="17">
        <v>44703923.039999999</v>
      </c>
      <c r="M86" s="17">
        <v>11344033.66</v>
      </c>
      <c r="N86" s="17">
        <v>0</v>
      </c>
      <c r="O86" s="17">
        <v>34295400.000000007</v>
      </c>
      <c r="P86" s="17">
        <v>0</v>
      </c>
      <c r="Q86" s="17">
        <v>0</v>
      </c>
      <c r="R86" s="65">
        <v>0</v>
      </c>
      <c r="S86" s="18">
        <f t="shared" si="1"/>
        <v>1096501584.3807523</v>
      </c>
      <c r="U86" s="10"/>
      <c r="V86" s="20">
        <v>77</v>
      </c>
      <c r="W86" s="20" t="s">
        <v>84</v>
      </c>
      <c r="AA86" s="10"/>
    </row>
    <row r="87" spans="1:27" ht="15.75" x14ac:dyDescent="0.25">
      <c r="A87" s="8"/>
      <c r="B87" s="16" t="s">
        <v>85</v>
      </c>
      <c r="C87" s="17">
        <v>817084595.25</v>
      </c>
      <c r="D87" s="17">
        <v>24195.567622770002</v>
      </c>
      <c r="E87" s="17">
        <v>1167981.58</v>
      </c>
      <c r="F87" s="17">
        <v>3165140.1890712986</v>
      </c>
      <c r="G87" s="17">
        <v>1044140.6400000001</v>
      </c>
      <c r="H87" s="17">
        <v>0</v>
      </c>
      <c r="I87" s="17">
        <v>5695227.2699999996</v>
      </c>
      <c r="J87" s="17">
        <v>1692904.37</v>
      </c>
      <c r="K87" s="17">
        <v>863369.65</v>
      </c>
      <c r="L87" s="17">
        <v>38123388.659999996</v>
      </c>
      <c r="M87" s="17">
        <v>5363035.37</v>
      </c>
      <c r="N87" s="17">
        <v>0</v>
      </c>
      <c r="O87" s="17">
        <v>30557880</v>
      </c>
      <c r="P87" s="17">
        <v>0</v>
      </c>
      <c r="Q87" s="17">
        <v>0</v>
      </c>
      <c r="R87" s="65">
        <v>0</v>
      </c>
      <c r="S87" s="18">
        <f t="shared" si="1"/>
        <v>904781858.54669404</v>
      </c>
      <c r="U87" s="10"/>
      <c r="V87" s="20">
        <v>78</v>
      </c>
      <c r="W87" s="20" t="s">
        <v>85</v>
      </c>
      <c r="AA87" s="10"/>
    </row>
    <row r="88" spans="1:27" ht="15.75" x14ac:dyDescent="0.25">
      <c r="A88" s="8"/>
      <c r="B88" s="16" t="s">
        <v>86</v>
      </c>
      <c r="C88" s="17">
        <v>10504942946.24</v>
      </c>
      <c r="D88" s="17">
        <v>305926.07385441998</v>
      </c>
      <c r="E88" s="17">
        <v>2831499.5999999996</v>
      </c>
      <c r="F88" s="17">
        <v>0</v>
      </c>
      <c r="G88" s="17">
        <v>56057586.569999993</v>
      </c>
      <c r="H88" s="17">
        <v>0</v>
      </c>
      <c r="I88" s="17">
        <v>68366426.710000008</v>
      </c>
      <c r="J88" s="17">
        <v>101097044.75</v>
      </c>
      <c r="K88" s="17">
        <v>30485906.907074887</v>
      </c>
      <c r="L88" s="17">
        <v>486661999.44999993</v>
      </c>
      <c r="M88" s="17">
        <v>320270319.84000003</v>
      </c>
      <c r="N88" s="17">
        <v>0</v>
      </c>
      <c r="O88" s="17">
        <v>386370480</v>
      </c>
      <c r="P88" s="17">
        <v>0</v>
      </c>
      <c r="Q88" s="17">
        <v>0</v>
      </c>
      <c r="R88" s="65">
        <v>0</v>
      </c>
      <c r="S88" s="18">
        <f t="shared" si="1"/>
        <v>11957390136.140928</v>
      </c>
      <c r="U88" s="10"/>
      <c r="V88" s="20">
        <v>79</v>
      </c>
      <c r="W88" s="20" t="s">
        <v>86</v>
      </c>
      <c r="AA88" s="10"/>
    </row>
    <row r="89" spans="1:27" ht="15.75" x14ac:dyDescent="0.25">
      <c r="A89" s="8"/>
      <c r="B89" s="16" t="s">
        <v>87</v>
      </c>
      <c r="C89" s="17">
        <v>1554563464.1199999</v>
      </c>
      <c r="D89" s="17">
        <v>42646.022841090002</v>
      </c>
      <c r="E89" s="17">
        <v>2261092.0000000005</v>
      </c>
      <c r="F89" s="17">
        <v>3103720.9499868294</v>
      </c>
      <c r="G89" s="17">
        <v>2444702.35</v>
      </c>
      <c r="H89" s="17">
        <v>0</v>
      </c>
      <c r="I89" s="17">
        <v>10038154.23</v>
      </c>
      <c r="J89" s="17">
        <v>2870274.08</v>
      </c>
      <c r="K89" s="17">
        <v>2193637.52</v>
      </c>
      <c r="L89" s="17">
        <v>70244765.150000006</v>
      </c>
      <c r="M89" s="17">
        <v>9092883.0099999998</v>
      </c>
      <c r="N89" s="17">
        <v>0</v>
      </c>
      <c r="O89" s="17">
        <v>53859960</v>
      </c>
      <c r="P89" s="17">
        <v>0</v>
      </c>
      <c r="Q89" s="17">
        <v>0</v>
      </c>
      <c r="R89" s="65">
        <v>0</v>
      </c>
      <c r="S89" s="18">
        <f t="shared" si="1"/>
        <v>1710715299.4328277</v>
      </c>
      <c r="U89" s="10"/>
      <c r="V89" s="20">
        <v>80</v>
      </c>
      <c r="W89" s="20" t="s">
        <v>87</v>
      </c>
      <c r="AA89" s="10"/>
    </row>
    <row r="90" spans="1:27" ht="15.75" x14ac:dyDescent="0.25">
      <c r="A90" s="8"/>
      <c r="B90" s="16" t="s">
        <v>88</v>
      </c>
      <c r="C90" s="17">
        <v>1245813763.48</v>
      </c>
      <c r="D90" s="17">
        <v>34534.911463999997</v>
      </c>
      <c r="E90" s="17">
        <v>1174885.6399999999</v>
      </c>
      <c r="F90" s="17">
        <v>803092.91343026026</v>
      </c>
      <c r="G90" s="17">
        <v>3404280.9499999997</v>
      </c>
      <c r="H90" s="17">
        <v>0</v>
      </c>
      <c r="I90" s="17">
        <v>8128935.3999999994</v>
      </c>
      <c r="J90" s="17">
        <v>14086636.42</v>
      </c>
      <c r="K90" s="17">
        <v>4864765.47</v>
      </c>
      <c r="L90" s="17">
        <v>56535816.5</v>
      </c>
      <c r="M90" s="17">
        <v>44625751.079999998</v>
      </c>
      <c r="N90" s="17">
        <v>0</v>
      </c>
      <c r="O90" s="17">
        <v>43616000</v>
      </c>
      <c r="P90" s="17">
        <v>0</v>
      </c>
      <c r="Q90" s="17">
        <v>0</v>
      </c>
      <c r="R90" s="65">
        <v>0</v>
      </c>
      <c r="S90" s="18">
        <f t="shared" si="1"/>
        <v>1423088462.7648945</v>
      </c>
      <c r="U90" s="10"/>
      <c r="V90" s="20">
        <v>81</v>
      </c>
      <c r="W90" s="20" t="s">
        <v>88</v>
      </c>
      <c r="AA90" s="10"/>
    </row>
    <row r="91" spans="1:27" ht="15.75" x14ac:dyDescent="0.25">
      <c r="A91" s="8"/>
      <c r="B91" s="16" t="s">
        <v>89</v>
      </c>
      <c r="C91" s="17">
        <v>2079485528.2599998</v>
      </c>
      <c r="D91" s="17">
        <v>59884.09678461001</v>
      </c>
      <c r="E91" s="17">
        <v>2640327.34</v>
      </c>
      <c r="F91" s="17">
        <v>1831754.5966930403</v>
      </c>
      <c r="G91" s="17">
        <v>9260755</v>
      </c>
      <c r="H91" s="17">
        <v>0</v>
      </c>
      <c r="I91" s="17">
        <v>14095703.68</v>
      </c>
      <c r="J91" s="17">
        <v>11846847.289999999</v>
      </c>
      <c r="K91" s="17">
        <v>5459819.8399999999</v>
      </c>
      <c r="L91" s="17">
        <v>95880465.609999999</v>
      </c>
      <c r="M91" s="17">
        <v>37530212.519999996</v>
      </c>
      <c r="N91" s="17">
        <v>0</v>
      </c>
      <c r="O91" s="17">
        <v>75630839.999999985</v>
      </c>
      <c r="P91" s="17">
        <v>0</v>
      </c>
      <c r="Q91" s="17">
        <v>0</v>
      </c>
      <c r="R91" s="65">
        <v>0</v>
      </c>
      <c r="S91" s="18">
        <f t="shared" si="1"/>
        <v>2333722138.2334771</v>
      </c>
      <c r="U91" s="10"/>
      <c r="V91" s="20">
        <v>82</v>
      </c>
      <c r="W91" s="20" t="s">
        <v>89</v>
      </c>
      <c r="AA91" s="10"/>
    </row>
    <row r="92" spans="1:27" ht="15.75" x14ac:dyDescent="0.25">
      <c r="A92" s="8"/>
      <c r="B92" s="16" t="s">
        <v>90</v>
      </c>
      <c r="C92" s="17">
        <v>9735082624.4500008</v>
      </c>
      <c r="D92" s="17">
        <v>296766.97276934003</v>
      </c>
      <c r="E92" s="17">
        <v>655639.99</v>
      </c>
      <c r="F92" s="17">
        <v>252736.33804334403</v>
      </c>
      <c r="G92" s="17">
        <v>26703242.390000001</v>
      </c>
      <c r="H92" s="17">
        <v>0</v>
      </c>
      <c r="I92" s="17">
        <v>66319608.819999993</v>
      </c>
      <c r="J92" s="17">
        <v>160700515.55000001</v>
      </c>
      <c r="K92" s="17">
        <v>42863965.44672063</v>
      </c>
      <c r="L92" s="17">
        <v>459951739.94999999</v>
      </c>
      <c r="M92" s="17">
        <v>509091097.94</v>
      </c>
      <c r="N92" s="17">
        <v>0</v>
      </c>
      <c r="O92" s="17">
        <v>374802960</v>
      </c>
      <c r="P92" s="17">
        <v>0</v>
      </c>
      <c r="Q92" s="17">
        <v>0</v>
      </c>
      <c r="R92" s="65">
        <v>0</v>
      </c>
      <c r="S92" s="18">
        <f t="shared" si="1"/>
        <v>11376720897.847532</v>
      </c>
      <c r="U92" s="10"/>
      <c r="V92" s="20">
        <v>83</v>
      </c>
      <c r="W92" s="20" t="s">
        <v>90</v>
      </c>
      <c r="AA92" s="10"/>
    </row>
    <row r="93" spans="1:27" ht="15.75" x14ac:dyDescent="0.25">
      <c r="A93" s="8"/>
      <c r="B93" s="16" t="s">
        <v>91</v>
      </c>
      <c r="C93" s="17">
        <v>423908422.84000003</v>
      </c>
      <c r="D93" s="17">
        <v>11867.70684219</v>
      </c>
      <c r="E93" s="17">
        <v>5325724.2299999995</v>
      </c>
      <c r="F93" s="17">
        <v>2047891.6985132245</v>
      </c>
      <c r="G93" s="17">
        <v>3560356.62</v>
      </c>
      <c r="H93" s="17">
        <v>0</v>
      </c>
      <c r="I93" s="17">
        <v>2793456.7800000003</v>
      </c>
      <c r="J93" s="17">
        <v>3730659.64</v>
      </c>
      <c r="K93" s="17">
        <v>1844292.31</v>
      </c>
      <c r="L93" s="17">
        <v>19315996.219999999</v>
      </c>
      <c r="M93" s="17">
        <v>11818540.9</v>
      </c>
      <c r="N93" s="17">
        <v>0</v>
      </c>
      <c r="O93" s="17">
        <v>14988360</v>
      </c>
      <c r="P93" s="17">
        <v>0</v>
      </c>
      <c r="Q93" s="17">
        <v>0</v>
      </c>
      <c r="R93" s="65">
        <v>0</v>
      </c>
      <c r="S93" s="18">
        <f t="shared" si="1"/>
        <v>489345568.94535542</v>
      </c>
      <c r="U93" s="10"/>
      <c r="V93" s="20">
        <v>84</v>
      </c>
      <c r="W93" s="20" t="s">
        <v>91</v>
      </c>
      <c r="AA93" s="10"/>
    </row>
    <row r="94" spans="1:27" ht="15.75" x14ac:dyDescent="0.25">
      <c r="A94" s="8"/>
      <c r="B94" s="16" t="s">
        <v>92</v>
      </c>
      <c r="C94" s="17">
        <v>631929921.17000008</v>
      </c>
      <c r="D94" s="17">
        <v>17768.02837955</v>
      </c>
      <c r="E94" s="17">
        <v>26586.87</v>
      </c>
      <c r="F94" s="17">
        <v>0</v>
      </c>
      <c r="G94" s="17">
        <v>1042557.8699999999</v>
      </c>
      <c r="H94" s="17">
        <v>0</v>
      </c>
      <c r="I94" s="17">
        <v>3243676.59</v>
      </c>
      <c r="J94" s="17">
        <v>797685.3899999999</v>
      </c>
      <c r="K94" s="17">
        <v>601703.87</v>
      </c>
      <c r="L94" s="17">
        <v>28846505.740000002</v>
      </c>
      <c r="M94" s="17">
        <v>2527026.9500000002</v>
      </c>
      <c r="N94" s="17">
        <v>0</v>
      </c>
      <c r="O94" s="17">
        <v>22440200</v>
      </c>
      <c r="P94" s="17">
        <v>0</v>
      </c>
      <c r="Q94" s="17">
        <v>0</v>
      </c>
      <c r="R94" s="65">
        <v>0</v>
      </c>
      <c r="S94" s="18">
        <f t="shared" si="1"/>
        <v>691473632.47837973</v>
      </c>
      <c r="U94" s="10"/>
      <c r="V94" s="20">
        <v>85</v>
      </c>
      <c r="W94" s="20" t="s">
        <v>92</v>
      </c>
      <c r="AA94" s="10"/>
    </row>
    <row r="95" spans="1:27" ht="15.75" x14ac:dyDescent="0.25">
      <c r="A95" s="8"/>
      <c r="B95" s="16" t="s">
        <v>93</v>
      </c>
      <c r="C95" s="17">
        <v>6551107283.5699997</v>
      </c>
      <c r="D95" s="17">
        <v>168362.30460395</v>
      </c>
      <c r="E95" s="17">
        <v>592049.94000000006</v>
      </c>
      <c r="F95" s="17">
        <v>64955.831039582015</v>
      </c>
      <c r="G95" s="17">
        <v>22923541.640000001</v>
      </c>
      <c r="H95" s="17">
        <v>0</v>
      </c>
      <c r="I95" s="17">
        <v>37624543.93</v>
      </c>
      <c r="J95" s="17">
        <v>130242170.13</v>
      </c>
      <c r="K95" s="17">
        <v>25587392.229660746</v>
      </c>
      <c r="L95" s="17">
        <v>288352839</v>
      </c>
      <c r="M95" s="17">
        <v>412600601.54999995</v>
      </c>
      <c r="N95" s="17">
        <v>0</v>
      </c>
      <c r="O95" s="17">
        <v>212633800</v>
      </c>
      <c r="P95" s="17">
        <v>0</v>
      </c>
      <c r="Q95" s="17">
        <v>0</v>
      </c>
      <c r="R95" s="65">
        <v>0</v>
      </c>
      <c r="S95" s="18">
        <f t="shared" si="1"/>
        <v>7681897540.1253042</v>
      </c>
      <c r="U95" s="10"/>
      <c r="V95" s="20">
        <v>86</v>
      </c>
      <c r="W95" s="20" t="s">
        <v>93</v>
      </c>
      <c r="AA95" s="10"/>
    </row>
    <row r="96" spans="1:27" ht="15.75" x14ac:dyDescent="0.25">
      <c r="A96" s="8"/>
      <c r="B96" s="16" t="s">
        <v>94</v>
      </c>
      <c r="C96" s="17">
        <v>3708992551.0999999</v>
      </c>
      <c r="D96" s="17">
        <v>113066.02355238999</v>
      </c>
      <c r="E96" s="17">
        <v>0</v>
      </c>
      <c r="F96" s="17">
        <v>0</v>
      </c>
      <c r="G96" s="17">
        <v>45716701.38000001</v>
      </c>
      <c r="H96" s="17">
        <v>0</v>
      </c>
      <c r="I96" s="17">
        <v>25267281.219999999</v>
      </c>
      <c r="J96" s="17">
        <v>58892868.950000003</v>
      </c>
      <c r="K96" s="17">
        <v>31495743.917472839</v>
      </c>
      <c r="L96" s="17">
        <v>175238162.00999999</v>
      </c>
      <c r="M96" s="17">
        <v>186569627.44999999</v>
      </c>
      <c r="N96" s="17">
        <v>0</v>
      </c>
      <c r="O96" s="17">
        <v>142797160</v>
      </c>
      <c r="P96" s="17">
        <v>0</v>
      </c>
      <c r="Q96" s="17">
        <v>0</v>
      </c>
      <c r="R96" s="65">
        <v>0</v>
      </c>
      <c r="S96" s="18">
        <f t="shared" si="1"/>
        <v>4375083162.0510244</v>
      </c>
      <c r="U96" s="10"/>
      <c r="V96" s="20">
        <v>87</v>
      </c>
      <c r="W96" s="20" t="s">
        <v>94</v>
      </c>
      <c r="AA96" s="10"/>
    </row>
    <row r="97" spans="1:27" ht="15.75" x14ac:dyDescent="0.25">
      <c r="A97" s="8"/>
      <c r="B97" s="16" t="s">
        <v>95</v>
      </c>
      <c r="C97" s="17">
        <v>690508318.37999988</v>
      </c>
      <c r="D97" s="17">
        <v>20006.365520980002</v>
      </c>
      <c r="E97" s="17">
        <v>1150089.81</v>
      </c>
      <c r="F97" s="17">
        <v>2917112.7839317429</v>
      </c>
      <c r="G97" s="17">
        <v>3047644.6500000004</v>
      </c>
      <c r="H97" s="17">
        <v>0</v>
      </c>
      <c r="I97" s="17">
        <v>4709161.46</v>
      </c>
      <c r="J97" s="17">
        <v>2887690.79</v>
      </c>
      <c r="K97" s="17">
        <v>1484333.03</v>
      </c>
      <c r="L97" s="17">
        <v>31919802.140000001</v>
      </c>
      <c r="M97" s="17">
        <v>9148058.2699999996</v>
      </c>
      <c r="N97" s="17">
        <v>0</v>
      </c>
      <c r="O97" s="17">
        <v>25267120</v>
      </c>
      <c r="P97" s="17">
        <v>0</v>
      </c>
      <c r="Q97" s="17">
        <v>0</v>
      </c>
      <c r="R97" s="65">
        <v>0</v>
      </c>
      <c r="S97" s="18">
        <f t="shared" si="1"/>
        <v>773059337.67945242</v>
      </c>
      <c r="U97" s="10"/>
      <c r="V97" s="20">
        <v>88</v>
      </c>
      <c r="W97" s="20" t="s">
        <v>95</v>
      </c>
      <c r="AA97" s="10"/>
    </row>
    <row r="98" spans="1:27" ht="15.75" x14ac:dyDescent="0.25">
      <c r="A98" s="8"/>
      <c r="B98" s="16" t="s">
        <v>96</v>
      </c>
      <c r="C98" s="17">
        <v>2153763062.8199997</v>
      </c>
      <c r="D98" s="17">
        <v>65654.912003980004</v>
      </c>
      <c r="E98" s="17">
        <v>6767824.1100000003</v>
      </c>
      <c r="F98" s="17">
        <v>3837129.5303646349</v>
      </c>
      <c r="G98" s="17">
        <v>18754794.040000003</v>
      </c>
      <c r="H98" s="17">
        <v>0</v>
      </c>
      <c r="I98" s="17">
        <v>6214581.8199999994</v>
      </c>
      <c r="J98" s="17">
        <v>16183608.51</v>
      </c>
      <c r="K98" s="17">
        <v>7815484.4399999995</v>
      </c>
      <c r="L98" s="17">
        <v>101757790.53999999</v>
      </c>
      <c r="M98" s="17">
        <v>51268852.5</v>
      </c>
      <c r="N98" s="17">
        <v>0</v>
      </c>
      <c r="O98" s="17">
        <v>82919120</v>
      </c>
      <c r="P98" s="17">
        <v>0</v>
      </c>
      <c r="Q98" s="17">
        <v>0</v>
      </c>
      <c r="R98" s="65">
        <v>0</v>
      </c>
      <c r="S98" s="18">
        <f t="shared" si="1"/>
        <v>2449347903.2223687</v>
      </c>
      <c r="U98" s="10"/>
      <c r="V98" s="20">
        <v>89</v>
      </c>
      <c r="W98" s="20" t="s">
        <v>96</v>
      </c>
      <c r="AA98" s="10"/>
    </row>
    <row r="99" spans="1:27" ht="15.75" x14ac:dyDescent="0.25">
      <c r="A99" s="8"/>
      <c r="B99" s="16" t="s">
        <v>97</v>
      </c>
      <c r="C99" s="17">
        <v>1119966941.5</v>
      </c>
      <c r="D99" s="17">
        <v>31881.420310289999</v>
      </c>
      <c r="E99" s="17">
        <v>9274017.4100000001</v>
      </c>
      <c r="F99" s="17">
        <v>7311685.8757982776</v>
      </c>
      <c r="G99" s="17">
        <v>9196118.8499999996</v>
      </c>
      <c r="H99" s="17">
        <v>0</v>
      </c>
      <c r="I99" s="17">
        <v>7504347.79</v>
      </c>
      <c r="J99" s="17">
        <v>7471769.3200000003</v>
      </c>
      <c r="K99" s="17">
        <v>4014667.5</v>
      </c>
      <c r="L99" s="17">
        <v>51388733.480000004</v>
      </c>
      <c r="M99" s="17">
        <v>23670186.960000001</v>
      </c>
      <c r="N99" s="17">
        <v>0</v>
      </c>
      <c r="O99" s="17">
        <v>40264759.999999993</v>
      </c>
      <c r="P99" s="17">
        <v>0</v>
      </c>
      <c r="Q99" s="17">
        <v>0</v>
      </c>
      <c r="R99" s="65">
        <v>0</v>
      </c>
      <c r="S99" s="18">
        <f t="shared" si="1"/>
        <v>1280095110.1061084</v>
      </c>
      <c r="U99" s="10"/>
      <c r="V99" s="20">
        <v>90</v>
      </c>
      <c r="W99" s="20" t="s">
        <v>97</v>
      </c>
      <c r="AA99" s="10"/>
    </row>
    <row r="100" spans="1:27" ht="15.75" x14ac:dyDescent="0.25">
      <c r="A100" s="8"/>
      <c r="B100" s="16" t="s">
        <v>98</v>
      </c>
      <c r="C100" s="17">
        <v>3152830789.4399996</v>
      </c>
      <c r="D100" s="17">
        <v>88546.234012950008</v>
      </c>
      <c r="E100" s="17">
        <v>15624426.91</v>
      </c>
      <c r="F100" s="17">
        <v>7315222.4677533899</v>
      </c>
      <c r="G100" s="17">
        <v>18750415.25</v>
      </c>
      <c r="H100" s="17">
        <v>0</v>
      </c>
      <c r="I100" s="17">
        <v>19787753.52</v>
      </c>
      <c r="J100" s="17">
        <v>17374911.59</v>
      </c>
      <c r="K100" s="17">
        <v>9518983.2600000016</v>
      </c>
      <c r="L100" s="17">
        <v>143852253.60999998</v>
      </c>
      <c r="M100" s="17">
        <v>55042840.350000001</v>
      </c>
      <c r="N100" s="17">
        <v>0</v>
      </c>
      <c r="O100" s="17">
        <v>111829800</v>
      </c>
      <c r="P100" s="17">
        <v>0</v>
      </c>
      <c r="Q100" s="17">
        <v>0</v>
      </c>
      <c r="R100" s="65">
        <v>0</v>
      </c>
      <c r="S100" s="18">
        <f t="shared" si="1"/>
        <v>3552015942.6317663</v>
      </c>
      <c r="U100" s="10"/>
      <c r="V100" s="20">
        <v>91</v>
      </c>
      <c r="W100" s="20" t="s">
        <v>98</v>
      </c>
      <c r="AA100" s="10"/>
    </row>
    <row r="101" spans="1:27" ht="15.75" x14ac:dyDescent="0.25">
      <c r="A101" s="8"/>
      <c r="B101" s="16" t="s">
        <v>99</v>
      </c>
      <c r="C101" s="17">
        <v>2227691727.6499996</v>
      </c>
      <c r="D101" s="17">
        <v>63515.767148670006</v>
      </c>
      <c r="E101" s="17">
        <v>739825.64000000013</v>
      </c>
      <c r="F101" s="17">
        <v>9816710.9190313481</v>
      </c>
      <c r="G101" s="17">
        <v>265290.09000000003</v>
      </c>
      <c r="H101" s="17">
        <v>0</v>
      </c>
      <c r="I101" s="17">
        <v>14950539.08</v>
      </c>
      <c r="J101" s="17">
        <v>6440699.9800000004</v>
      </c>
      <c r="K101" s="17">
        <v>2724269.3200000003</v>
      </c>
      <c r="L101" s="17">
        <v>102284233.65000001</v>
      </c>
      <c r="M101" s="17">
        <v>20403811.509999998</v>
      </c>
      <c r="N101" s="17">
        <v>0</v>
      </c>
      <c r="O101" s="17">
        <v>80217480</v>
      </c>
      <c r="P101" s="17">
        <v>0</v>
      </c>
      <c r="Q101" s="17">
        <v>0</v>
      </c>
      <c r="R101" s="65">
        <v>0</v>
      </c>
      <c r="S101" s="18">
        <f t="shared" si="1"/>
        <v>2465598103.6061797</v>
      </c>
      <c r="U101" s="10"/>
      <c r="V101" s="20">
        <v>92</v>
      </c>
      <c r="W101" s="20" t="s">
        <v>99</v>
      </c>
      <c r="AA101" s="10"/>
    </row>
    <row r="102" spans="1:27" ht="15.75" x14ac:dyDescent="0.25">
      <c r="A102" s="8"/>
      <c r="B102" s="16" t="s">
        <v>100</v>
      </c>
      <c r="C102" s="17">
        <v>2430416749.3599997</v>
      </c>
      <c r="D102" s="17">
        <v>71384.406270799998</v>
      </c>
      <c r="E102" s="17">
        <v>6390252.8700000001</v>
      </c>
      <c r="F102" s="17">
        <v>4220969.4405449033</v>
      </c>
      <c r="G102" s="17">
        <v>9527664.5399999991</v>
      </c>
      <c r="H102" s="17">
        <v>0</v>
      </c>
      <c r="I102" s="17">
        <v>16802682.420000002</v>
      </c>
      <c r="J102" s="17">
        <v>7231418.6900000004</v>
      </c>
      <c r="K102" s="17">
        <v>3394371.25</v>
      </c>
      <c r="L102" s="17">
        <v>113002727.19999999</v>
      </c>
      <c r="M102" s="17">
        <v>22908768.350000001</v>
      </c>
      <c r="N102" s="17">
        <v>0</v>
      </c>
      <c r="O102" s="17">
        <v>90155200</v>
      </c>
      <c r="P102" s="17">
        <v>0</v>
      </c>
      <c r="Q102" s="17">
        <v>0</v>
      </c>
      <c r="R102" s="65">
        <v>0</v>
      </c>
      <c r="S102" s="18">
        <f t="shared" si="1"/>
        <v>2704122188.5268154</v>
      </c>
      <c r="U102" s="10"/>
      <c r="V102" s="20">
        <v>93</v>
      </c>
      <c r="W102" s="20" t="s">
        <v>100</v>
      </c>
      <c r="AA102" s="10"/>
    </row>
    <row r="103" spans="1:27" ht="15.75" x14ac:dyDescent="0.25">
      <c r="A103" s="8"/>
      <c r="B103" s="16" t="s">
        <v>101</v>
      </c>
      <c r="C103" s="17">
        <v>498059095.69</v>
      </c>
      <c r="D103" s="17">
        <v>14129.000068369998</v>
      </c>
      <c r="E103" s="17">
        <v>3028724.1300000004</v>
      </c>
      <c r="F103" s="17">
        <v>1340458.7762884824</v>
      </c>
      <c r="G103" s="17">
        <v>1836139.7200000002</v>
      </c>
      <c r="H103" s="17">
        <v>0</v>
      </c>
      <c r="I103" s="17">
        <v>3325729.08</v>
      </c>
      <c r="J103" s="17">
        <v>863868.8899999999</v>
      </c>
      <c r="K103" s="17">
        <v>526656.30000000005</v>
      </c>
      <c r="L103" s="17">
        <v>22819969.149999999</v>
      </c>
      <c r="M103" s="17">
        <v>2736692.95</v>
      </c>
      <c r="N103" s="17">
        <v>0</v>
      </c>
      <c r="O103" s="17">
        <v>17844280</v>
      </c>
      <c r="P103" s="17">
        <v>0</v>
      </c>
      <c r="Q103" s="17">
        <v>0</v>
      </c>
      <c r="R103" s="65">
        <v>0</v>
      </c>
      <c r="S103" s="18">
        <f t="shared" si="1"/>
        <v>552395743.68635678</v>
      </c>
      <c r="U103" s="10"/>
      <c r="V103" s="20">
        <v>94</v>
      </c>
      <c r="W103" s="20" t="s">
        <v>101</v>
      </c>
      <c r="AA103" s="10"/>
    </row>
    <row r="104" spans="1:27" ht="15.75" x14ac:dyDescent="0.25">
      <c r="A104" s="8"/>
      <c r="B104" s="16" t="s">
        <v>102</v>
      </c>
      <c r="C104" s="17">
        <v>1368013311.1499999</v>
      </c>
      <c r="D104" s="17">
        <v>39742.7014853</v>
      </c>
      <c r="E104" s="17">
        <v>10508965.679999998</v>
      </c>
      <c r="F104" s="17">
        <v>2449428.3706738129</v>
      </c>
      <c r="G104" s="17">
        <v>21058028.18</v>
      </c>
      <c r="H104" s="17">
        <v>0</v>
      </c>
      <c r="I104" s="17">
        <v>8881449.040000001</v>
      </c>
      <c r="J104" s="17">
        <v>16727009.91</v>
      </c>
      <c r="K104" s="17">
        <v>8805703.2899999991</v>
      </c>
      <c r="L104" s="17">
        <v>63310571.299999997</v>
      </c>
      <c r="M104" s="17">
        <v>52990320.640000001</v>
      </c>
      <c r="N104" s="17">
        <v>0</v>
      </c>
      <c r="O104" s="17">
        <v>50193200</v>
      </c>
      <c r="P104" s="17">
        <v>0</v>
      </c>
      <c r="Q104" s="17">
        <v>0</v>
      </c>
      <c r="R104" s="65">
        <v>0</v>
      </c>
      <c r="S104" s="18">
        <f t="shared" si="1"/>
        <v>1602977730.2621593</v>
      </c>
      <c r="U104" s="10"/>
      <c r="V104" s="20">
        <v>95</v>
      </c>
      <c r="W104" s="20" t="s">
        <v>102</v>
      </c>
      <c r="AA104" s="10"/>
    </row>
    <row r="105" spans="1:27" ht="15.75" x14ac:dyDescent="0.25">
      <c r="A105" s="8"/>
      <c r="B105" s="16" t="s">
        <v>103</v>
      </c>
      <c r="C105" s="17">
        <v>500152314</v>
      </c>
      <c r="D105" s="17">
        <v>14104.209496840002</v>
      </c>
      <c r="E105" s="17">
        <v>3061050.6399999997</v>
      </c>
      <c r="F105" s="17">
        <v>3637533.5352330171</v>
      </c>
      <c r="G105" s="17">
        <v>156208.07999999999</v>
      </c>
      <c r="H105" s="17">
        <v>0</v>
      </c>
      <c r="I105" s="17">
        <v>3319891.8</v>
      </c>
      <c r="J105" s="17">
        <v>414517.73</v>
      </c>
      <c r="K105" s="17">
        <v>327417.15000000002</v>
      </c>
      <c r="L105" s="17">
        <v>22859029.450000003</v>
      </c>
      <c r="M105" s="17">
        <v>1313171.21</v>
      </c>
      <c r="N105" s="17">
        <v>0</v>
      </c>
      <c r="O105" s="17">
        <v>17812960</v>
      </c>
      <c r="P105" s="17">
        <v>0</v>
      </c>
      <c r="Q105" s="17">
        <v>0</v>
      </c>
      <c r="R105" s="65">
        <v>0</v>
      </c>
      <c r="S105" s="18">
        <f t="shared" si="1"/>
        <v>553068197.80472982</v>
      </c>
      <c r="U105" s="10"/>
      <c r="V105" s="20">
        <v>96</v>
      </c>
      <c r="W105" s="20" t="s">
        <v>103</v>
      </c>
      <c r="AA105" s="10"/>
    </row>
    <row r="106" spans="1:27" ht="15.75" x14ac:dyDescent="0.25">
      <c r="A106" s="8"/>
      <c r="B106" s="16" t="s">
        <v>104</v>
      </c>
      <c r="C106" s="17">
        <v>7403586297.7199993</v>
      </c>
      <c r="D106" s="17">
        <v>196201.48175485001</v>
      </c>
      <c r="E106" s="17">
        <v>2628323.29</v>
      </c>
      <c r="F106" s="17">
        <v>224382.62667908406</v>
      </c>
      <c r="G106" s="17">
        <v>57494382.659999996</v>
      </c>
      <c r="H106" s="17">
        <v>0</v>
      </c>
      <c r="I106" s="17">
        <v>43845868.659999996</v>
      </c>
      <c r="J106" s="17">
        <v>84948269.659999996</v>
      </c>
      <c r="K106" s="17">
        <v>17385107.991239909</v>
      </c>
      <c r="L106" s="17">
        <v>329880399.47000003</v>
      </c>
      <c r="M106" s="17">
        <v>269111817.87</v>
      </c>
      <c r="N106" s="17">
        <v>0</v>
      </c>
      <c r="O106" s="17">
        <v>247793400.00000003</v>
      </c>
      <c r="P106" s="17">
        <v>0</v>
      </c>
      <c r="Q106" s="17">
        <v>0</v>
      </c>
      <c r="R106" s="65">
        <v>0</v>
      </c>
      <c r="S106" s="18">
        <f t="shared" si="1"/>
        <v>8457094451.4296732</v>
      </c>
      <c r="U106" s="10"/>
      <c r="V106" s="20">
        <v>97</v>
      </c>
      <c r="W106" s="20" t="s">
        <v>104</v>
      </c>
      <c r="AA106" s="10"/>
    </row>
    <row r="107" spans="1:27" ht="15.75" x14ac:dyDescent="0.25">
      <c r="A107" s="8"/>
      <c r="B107" s="16" t="s">
        <v>105</v>
      </c>
      <c r="C107" s="17">
        <v>1316285446.5500002</v>
      </c>
      <c r="D107" s="17">
        <v>37095.646035320009</v>
      </c>
      <c r="E107" s="17">
        <v>213308.76</v>
      </c>
      <c r="F107" s="17">
        <v>0</v>
      </c>
      <c r="G107" s="17">
        <v>10546046.130000001</v>
      </c>
      <c r="H107" s="17">
        <v>0</v>
      </c>
      <c r="I107" s="17">
        <v>7667391.6600000001</v>
      </c>
      <c r="J107" s="17">
        <v>3660992.79</v>
      </c>
      <c r="K107" s="17">
        <v>2629973.17</v>
      </c>
      <c r="L107" s="17">
        <v>60143905.410000004</v>
      </c>
      <c r="M107" s="17">
        <v>11597839.859999999</v>
      </c>
      <c r="N107" s="17">
        <v>0</v>
      </c>
      <c r="O107" s="17">
        <v>46850080</v>
      </c>
      <c r="P107" s="17">
        <v>0</v>
      </c>
      <c r="Q107" s="17">
        <v>0</v>
      </c>
      <c r="R107" s="65">
        <v>0</v>
      </c>
      <c r="S107" s="18">
        <f t="shared" si="1"/>
        <v>1459632079.9760358</v>
      </c>
      <c r="U107" s="10"/>
      <c r="V107" s="20">
        <v>98</v>
      </c>
      <c r="W107" s="20" t="s">
        <v>105</v>
      </c>
      <c r="AA107" s="10"/>
    </row>
    <row r="108" spans="1:27" ht="15.75" x14ac:dyDescent="0.25">
      <c r="A108" s="8"/>
      <c r="B108" s="16" t="s">
        <v>106</v>
      </c>
      <c r="C108" s="17">
        <v>1351648149.8499999</v>
      </c>
      <c r="D108" s="17">
        <v>35395.533520429999</v>
      </c>
      <c r="E108" s="17">
        <v>293691.58999999997</v>
      </c>
      <c r="F108" s="17">
        <v>0</v>
      </c>
      <c r="G108" s="17">
        <v>8030511.6800000016</v>
      </c>
      <c r="H108" s="17">
        <v>0</v>
      </c>
      <c r="I108" s="17">
        <v>8331510.21</v>
      </c>
      <c r="J108" s="17">
        <v>25940450.399999999</v>
      </c>
      <c r="K108" s="17">
        <v>7162294.1064398456</v>
      </c>
      <c r="L108" s="17">
        <v>59938625.519999996</v>
      </c>
      <c r="M108" s="17">
        <v>82178033.689999998</v>
      </c>
      <c r="N108" s="17">
        <v>0</v>
      </c>
      <c r="O108" s="17">
        <v>44702920</v>
      </c>
      <c r="P108" s="17">
        <v>0</v>
      </c>
      <c r="Q108" s="17">
        <v>0</v>
      </c>
      <c r="R108" s="65">
        <v>0</v>
      </c>
      <c r="S108" s="18">
        <f t="shared" si="1"/>
        <v>1588261582.5799603</v>
      </c>
      <c r="U108" s="10"/>
      <c r="V108" s="20">
        <v>99</v>
      </c>
      <c r="W108" s="20" t="s">
        <v>106</v>
      </c>
      <c r="AA108" s="10"/>
    </row>
    <row r="109" spans="1:27" ht="15.75" x14ac:dyDescent="0.25">
      <c r="A109" s="8"/>
      <c r="B109" s="16" t="s">
        <v>107</v>
      </c>
      <c r="C109" s="17">
        <v>1873366955.6700001</v>
      </c>
      <c r="D109" s="17">
        <v>53787.215161789994</v>
      </c>
      <c r="E109" s="17">
        <v>1044082.39</v>
      </c>
      <c r="F109" s="17">
        <v>5850766.6745520514</v>
      </c>
      <c r="G109" s="17">
        <v>1514517.81</v>
      </c>
      <c r="H109" s="17">
        <v>0</v>
      </c>
      <c r="I109" s="17">
        <v>5110839.43</v>
      </c>
      <c r="J109" s="17">
        <v>1442103.72</v>
      </c>
      <c r="K109" s="17">
        <v>1297709.3599999999</v>
      </c>
      <c r="L109" s="17">
        <v>86267956.539999992</v>
      </c>
      <c r="M109" s="17">
        <v>4568511.6099999994</v>
      </c>
      <c r="N109" s="17">
        <v>0</v>
      </c>
      <c r="O109" s="17">
        <v>67930760</v>
      </c>
      <c r="P109" s="17">
        <v>0</v>
      </c>
      <c r="Q109" s="17">
        <v>0</v>
      </c>
      <c r="R109" s="65">
        <v>0</v>
      </c>
      <c r="S109" s="18">
        <f t="shared" si="1"/>
        <v>2048447990.4197137</v>
      </c>
      <c r="U109" s="10"/>
      <c r="V109" s="20">
        <v>100</v>
      </c>
      <c r="W109" s="20" t="s">
        <v>107</v>
      </c>
      <c r="AA109" s="10"/>
    </row>
    <row r="110" spans="1:27" ht="15.75" x14ac:dyDescent="0.25">
      <c r="A110" s="8"/>
      <c r="B110" s="16" t="s">
        <v>108</v>
      </c>
      <c r="C110" s="17">
        <v>664247943.23000002</v>
      </c>
      <c r="D110" s="17">
        <v>18529.44814986</v>
      </c>
      <c r="E110" s="17">
        <v>1524258.3399999999</v>
      </c>
      <c r="F110" s="17">
        <v>1393324.4024532065</v>
      </c>
      <c r="G110" s="17">
        <v>2096222.8800000001</v>
      </c>
      <c r="H110" s="17">
        <v>0</v>
      </c>
      <c r="I110" s="17">
        <v>4361519.76</v>
      </c>
      <c r="J110" s="17">
        <v>1463003.7799999998</v>
      </c>
      <c r="K110" s="17">
        <v>887944.3899999999</v>
      </c>
      <c r="L110" s="17">
        <v>30222318.169999998</v>
      </c>
      <c r="M110" s="17">
        <v>4634721.93</v>
      </c>
      <c r="N110" s="17">
        <v>0</v>
      </c>
      <c r="O110" s="17">
        <v>23401840</v>
      </c>
      <c r="P110" s="17">
        <v>0</v>
      </c>
      <c r="Q110" s="17">
        <v>0</v>
      </c>
      <c r="R110" s="65">
        <v>0</v>
      </c>
      <c r="S110" s="18">
        <f t="shared" si="1"/>
        <v>734251626.330603</v>
      </c>
      <c r="U110" s="10"/>
      <c r="V110" s="20">
        <v>101</v>
      </c>
      <c r="W110" s="20" t="s">
        <v>108</v>
      </c>
      <c r="AA110" s="10"/>
    </row>
    <row r="111" spans="1:27" ht="15.75" x14ac:dyDescent="0.25">
      <c r="A111" s="8"/>
      <c r="B111" s="16" t="s">
        <v>109</v>
      </c>
      <c r="C111" s="17">
        <v>6385140444.0299997</v>
      </c>
      <c r="D111" s="17">
        <v>192394.37290330001</v>
      </c>
      <c r="E111" s="17">
        <v>102829.95999999999</v>
      </c>
      <c r="F111" s="17">
        <v>22439.066197952008</v>
      </c>
      <c r="G111" s="17">
        <v>58857427.659999996</v>
      </c>
      <c r="H111" s="17">
        <v>0</v>
      </c>
      <c r="I111" s="17">
        <v>42995080.43</v>
      </c>
      <c r="J111" s="17">
        <v>149372686.25999999</v>
      </c>
      <c r="K111" s="17">
        <v>81607665.313135102</v>
      </c>
      <c r="L111" s="17">
        <v>300156823.47000003</v>
      </c>
      <c r="M111" s="17">
        <v>473205108.20999998</v>
      </c>
      <c r="N111" s="17">
        <v>0</v>
      </c>
      <c r="O111" s="17">
        <v>242985200</v>
      </c>
      <c r="P111" s="17">
        <v>0</v>
      </c>
      <c r="Q111" s="17">
        <v>0</v>
      </c>
      <c r="R111" s="65">
        <v>0</v>
      </c>
      <c r="S111" s="18">
        <f t="shared" si="1"/>
        <v>7734638098.7722368</v>
      </c>
      <c r="U111" s="10"/>
      <c r="V111" s="20">
        <v>102</v>
      </c>
      <c r="W111" s="20" t="s">
        <v>109</v>
      </c>
      <c r="AA111" s="10"/>
    </row>
    <row r="112" spans="1:27" ht="15.75" x14ac:dyDescent="0.25">
      <c r="A112" s="8"/>
      <c r="B112" s="16" t="s">
        <v>110</v>
      </c>
      <c r="C112" s="17">
        <v>731865237.74000001</v>
      </c>
      <c r="D112" s="17">
        <v>21003.84184252</v>
      </c>
      <c r="E112" s="17">
        <v>3868287.9199999995</v>
      </c>
      <c r="F112" s="17">
        <v>1535312.4672024683</v>
      </c>
      <c r="G112" s="17">
        <v>4040185.76</v>
      </c>
      <c r="H112" s="17">
        <v>0</v>
      </c>
      <c r="I112" s="17">
        <v>4693805.79</v>
      </c>
      <c r="J112" s="17">
        <v>5709198.0899999999</v>
      </c>
      <c r="K112" s="17">
        <v>2919522.04</v>
      </c>
      <c r="L112" s="17">
        <v>33696003.25</v>
      </c>
      <c r="M112" s="17">
        <v>18086450.549999997</v>
      </c>
      <c r="N112" s="17">
        <v>0</v>
      </c>
      <c r="O112" s="17">
        <v>26526880</v>
      </c>
      <c r="P112" s="17">
        <v>0</v>
      </c>
      <c r="Q112" s="17">
        <v>0</v>
      </c>
      <c r="R112" s="65">
        <v>0</v>
      </c>
      <c r="S112" s="18">
        <f t="shared" si="1"/>
        <v>832961887.44904482</v>
      </c>
      <c r="U112" s="10"/>
      <c r="V112" s="20">
        <v>103</v>
      </c>
      <c r="W112" s="20" t="s">
        <v>110</v>
      </c>
      <c r="AA112" s="10"/>
    </row>
    <row r="113" spans="1:27" ht="15.75" x14ac:dyDescent="0.25">
      <c r="A113" s="8"/>
      <c r="B113" s="16" t="s">
        <v>111</v>
      </c>
      <c r="C113" s="17">
        <v>842330076.68000007</v>
      </c>
      <c r="D113" s="17">
        <v>25004.744049360001</v>
      </c>
      <c r="E113" s="17">
        <v>2646055.5999999996</v>
      </c>
      <c r="F113" s="17">
        <v>3696591.4067632128</v>
      </c>
      <c r="G113" s="17">
        <v>5061887.4699999988</v>
      </c>
      <c r="H113" s="17">
        <v>0</v>
      </c>
      <c r="I113" s="17">
        <v>5885695.1400000006</v>
      </c>
      <c r="J113" s="17">
        <v>1988988.4700000002</v>
      </c>
      <c r="K113" s="17">
        <v>1273801.75</v>
      </c>
      <c r="L113" s="17">
        <v>39342893.969999999</v>
      </c>
      <c r="M113" s="17">
        <v>6301014.7999999998</v>
      </c>
      <c r="N113" s="17">
        <v>0</v>
      </c>
      <c r="O113" s="17">
        <v>31579840</v>
      </c>
      <c r="P113" s="17">
        <v>0</v>
      </c>
      <c r="Q113" s="17">
        <v>0</v>
      </c>
      <c r="R113" s="65">
        <v>0</v>
      </c>
      <c r="S113" s="18">
        <f t="shared" si="1"/>
        <v>940131850.03081262</v>
      </c>
      <c r="U113" s="10"/>
      <c r="V113" s="20">
        <v>104</v>
      </c>
      <c r="W113" s="20" t="s">
        <v>111</v>
      </c>
      <c r="AA113" s="10"/>
    </row>
    <row r="114" spans="1:27" ht="15.75" x14ac:dyDescent="0.25">
      <c r="A114" s="8"/>
      <c r="B114" s="16" t="s">
        <v>112</v>
      </c>
      <c r="C114" s="17">
        <v>1234110770.2399998</v>
      </c>
      <c r="D114" s="17">
        <v>34889.447412540001</v>
      </c>
      <c r="E114" s="17">
        <v>4547637.4399999995</v>
      </c>
      <c r="F114" s="17">
        <v>4239858.1125829834</v>
      </c>
      <c r="G114" s="17">
        <v>7148879.9699999988</v>
      </c>
      <c r="H114" s="17">
        <v>0</v>
      </c>
      <c r="I114" s="17">
        <v>8212386.6899999995</v>
      </c>
      <c r="J114" s="17">
        <v>2417439.5699999998</v>
      </c>
      <c r="K114" s="17">
        <v>1483004.22</v>
      </c>
      <c r="L114" s="17">
        <v>56463220.549999997</v>
      </c>
      <c r="M114" s="17">
        <v>7658326.2199999997</v>
      </c>
      <c r="N114" s="17">
        <v>0</v>
      </c>
      <c r="O114" s="17">
        <v>44063760</v>
      </c>
      <c r="P114" s="17">
        <v>0</v>
      </c>
      <c r="Q114" s="17">
        <v>0</v>
      </c>
      <c r="R114" s="65">
        <v>0</v>
      </c>
      <c r="S114" s="18">
        <f t="shared" si="1"/>
        <v>1370380172.4599953</v>
      </c>
      <c r="U114" s="10"/>
      <c r="V114" s="20">
        <v>105</v>
      </c>
      <c r="W114" s="20" t="s">
        <v>112</v>
      </c>
      <c r="AA114" s="10"/>
    </row>
    <row r="115" spans="1:27" ht="15.75" x14ac:dyDescent="0.25">
      <c r="A115" s="8"/>
      <c r="B115" s="16" t="s">
        <v>113</v>
      </c>
      <c r="C115" s="17">
        <v>976740064.48000002</v>
      </c>
      <c r="D115" s="17">
        <v>27702.332885790001</v>
      </c>
      <c r="E115" s="17">
        <v>8969907.6699999999</v>
      </c>
      <c r="F115" s="17">
        <v>2096306.4228642404</v>
      </c>
      <c r="G115" s="17">
        <v>6018821.5</v>
      </c>
      <c r="H115" s="17">
        <v>0</v>
      </c>
      <c r="I115" s="17">
        <v>6520660.1100000003</v>
      </c>
      <c r="J115" s="17">
        <v>3406708.79</v>
      </c>
      <c r="K115" s="17">
        <v>1963168.67</v>
      </c>
      <c r="L115" s="17">
        <v>44748050.32</v>
      </c>
      <c r="M115" s="17">
        <v>10792281.050000001</v>
      </c>
      <c r="N115" s="17">
        <v>0</v>
      </c>
      <c r="O115" s="17">
        <v>34986760</v>
      </c>
      <c r="P115" s="17">
        <v>0</v>
      </c>
      <c r="Q115" s="17">
        <v>0</v>
      </c>
      <c r="R115" s="65">
        <v>0</v>
      </c>
      <c r="S115" s="18">
        <f t="shared" si="1"/>
        <v>1096270431.3457499</v>
      </c>
      <c r="U115" s="10"/>
      <c r="V115" s="20">
        <v>106</v>
      </c>
      <c r="W115" s="20" t="s">
        <v>113</v>
      </c>
      <c r="AA115" s="10"/>
    </row>
    <row r="116" spans="1:27" ht="15.75" x14ac:dyDescent="0.25">
      <c r="A116" s="8"/>
      <c r="B116" s="16" t="s">
        <v>114</v>
      </c>
      <c r="C116" s="17">
        <v>604876660.30999994</v>
      </c>
      <c r="D116" s="17">
        <v>18263.087566760001</v>
      </c>
      <c r="E116" s="17">
        <v>2678167.5</v>
      </c>
      <c r="F116" s="17">
        <v>2722259.0930177569</v>
      </c>
      <c r="G116" s="17">
        <v>896435.7699999999</v>
      </c>
      <c r="H116" s="17">
        <v>0</v>
      </c>
      <c r="I116" s="17">
        <v>4298823.18</v>
      </c>
      <c r="J116" s="17">
        <v>2062138.6600000001</v>
      </c>
      <c r="K116" s="17">
        <v>1062608.7999999998</v>
      </c>
      <c r="L116" s="17">
        <v>28459556.43</v>
      </c>
      <c r="M116" s="17">
        <v>6532750.9000000004</v>
      </c>
      <c r="N116" s="17">
        <v>0</v>
      </c>
      <c r="O116" s="17">
        <v>23065440</v>
      </c>
      <c r="P116" s="17">
        <v>0</v>
      </c>
      <c r="Q116" s="17">
        <v>0</v>
      </c>
      <c r="R116" s="65">
        <v>0</v>
      </c>
      <c r="S116" s="18">
        <f t="shared" si="1"/>
        <v>676673103.73058414</v>
      </c>
      <c r="U116" s="10"/>
      <c r="V116" s="20">
        <v>107</v>
      </c>
      <c r="W116" s="20" t="s">
        <v>114</v>
      </c>
      <c r="AA116" s="10"/>
    </row>
    <row r="117" spans="1:27" ht="15.75" x14ac:dyDescent="0.25">
      <c r="A117" s="8"/>
      <c r="B117" s="16" t="s">
        <v>115</v>
      </c>
      <c r="C117" s="17">
        <v>1576225102.02</v>
      </c>
      <c r="D117" s="17">
        <v>48050.372947850003</v>
      </c>
      <c r="E117" s="17">
        <v>1977466.32</v>
      </c>
      <c r="F117" s="17">
        <v>2102207.2658257885</v>
      </c>
      <c r="G117" s="17">
        <v>4274444.5599999996</v>
      </c>
      <c r="H117" s="17">
        <v>0</v>
      </c>
      <c r="I117" s="17">
        <v>11310246.140000001</v>
      </c>
      <c r="J117" s="17">
        <v>2135288.8499999996</v>
      </c>
      <c r="K117" s="17">
        <v>1737364.29</v>
      </c>
      <c r="L117" s="17">
        <v>74471825.670000002</v>
      </c>
      <c r="M117" s="17">
        <v>6764486.9900000002</v>
      </c>
      <c r="N117" s="17">
        <v>0</v>
      </c>
      <c r="O117" s="17">
        <v>60685400</v>
      </c>
      <c r="P117" s="17">
        <v>0</v>
      </c>
      <c r="Q117" s="17">
        <v>0</v>
      </c>
      <c r="R117" s="65">
        <v>0</v>
      </c>
      <c r="S117" s="18">
        <f t="shared" si="1"/>
        <v>1741731882.4787736</v>
      </c>
      <c r="U117" s="10"/>
      <c r="V117" s="20">
        <v>108</v>
      </c>
      <c r="W117" s="20" t="s">
        <v>115</v>
      </c>
      <c r="AA117" s="10"/>
    </row>
    <row r="118" spans="1:27" ht="15.75" x14ac:dyDescent="0.25">
      <c r="A118" s="8"/>
      <c r="B118" s="16" t="s">
        <v>116</v>
      </c>
      <c r="C118" s="17">
        <v>948227893.83999991</v>
      </c>
      <c r="D118" s="17">
        <v>27536.086832199999</v>
      </c>
      <c r="E118" s="17">
        <v>4122416.84</v>
      </c>
      <c r="F118" s="17">
        <v>3283239.246474769</v>
      </c>
      <c r="G118" s="17">
        <v>4714342.75</v>
      </c>
      <c r="H118" s="17">
        <v>0</v>
      </c>
      <c r="I118" s="17">
        <v>6481528.8099999996</v>
      </c>
      <c r="J118" s="17">
        <v>5893815.2300000004</v>
      </c>
      <c r="K118" s="17">
        <v>2708323.63</v>
      </c>
      <c r="L118" s="17">
        <v>43875626.25</v>
      </c>
      <c r="M118" s="17">
        <v>18671308.310000002</v>
      </c>
      <c r="N118" s="17">
        <v>0</v>
      </c>
      <c r="O118" s="17">
        <v>34776800</v>
      </c>
      <c r="P118" s="17">
        <v>0</v>
      </c>
      <c r="Q118" s="17">
        <v>0</v>
      </c>
      <c r="R118" s="65">
        <v>0</v>
      </c>
      <c r="S118" s="18">
        <f t="shared" si="1"/>
        <v>1072782830.9933069</v>
      </c>
      <c r="U118" s="10"/>
      <c r="V118" s="20">
        <v>109</v>
      </c>
      <c r="W118" s="20" t="s">
        <v>116</v>
      </c>
      <c r="AA118" s="10"/>
    </row>
    <row r="119" spans="1:27" ht="15.75" x14ac:dyDescent="0.25">
      <c r="A119" s="8"/>
      <c r="B119" s="16" t="s">
        <v>117</v>
      </c>
      <c r="C119" s="17">
        <v>486292671.52999997</v>
      </c>
      <c r="D119" s="17">
        <v>14039.912459539999</v>
      </c>
      <c r="E119" s="17">
        <v>801660.32000000007</v>
      </c>
      <c r="F119" s="17">
        <v>318867.39348376414</v>
      </c>
      <c r="G119" s="17">
        <v>1763668.31</v>
      </c>
      <c r="H119" s="17">
        <v>0</v>
      </c>
      <c r="I119" s="17">
        <v>3304758.16</v>
      </c>
      <c r="J119" s="17">
        <v>1240069.8600000001</v>
      </c>
      <c r="K119" s="17">
        <v>723237.85000000009</v>
      </c>
      <c r="L119" s="17">
        <v>22446102.009999998</v>
      </c>
      <c r="M119" s="17">
        <v>3928478.59</v>
      </c>
      <c r="N119" s="17">
        <v>0</v>
      </c>
      <c r="O119" s="17">
        <v>17731760</v>
      </c>
      <c r="P119" s="17">
        <v>0</v>
      </c>
      <c r="Q119" s="17">
        <v>0</v>
      </c>
      <c r="R119" s="65">
        <v>0</v>
      </c>
      <c r="S119" s="18">
        <f t="shared" si="1"/>
        <v>538565313.93594337</v>
      </c>
      <c r="U119" s="10"/>
      <c r="V119" s="20">
        <v>110</v>
      </c>
      <c r="W119" s="20" t="s">
        <v>117</v>
      </c>
      <c r="AA119" s="10"/>
    </row>
    <row r="120" spans="1:27" ht="15.75" x14ac:dyDescent="0.25">
      <c r="A120" s="8"/>
      <c r="B120" s="16" t="s">
        <v>118</v>
      </c>
      <c r="C120" s="17">
        <v>852701021.93000007</v>
      </c>
      <c r="D120" s="17">
        <v>23627.941207749998</v>
      </c>
      <c r="E120" s="17">
        <v>17465622.84</v>
      </c>
      <c r="F120" s="17">
        <v>1393599.1192002082</v>
      </c>
      <c r="G120" s="17">
        <v>6512543.7199999997</v>
      </c>
      <c r="H120" s="17">
        <v>0</v>
      </c>
      <c r="I120" s="17">
        <v>5561618.6899999995</v>
      </c>
      <c r="J120" s="17">
        <v>5848531.7799999993</v>
      </c>
      <c r="K120" s="17">
        <v>2892956.83</v>
      </c>
      <c r="L120" s="17">
        <v>38689639.729999997</v>
      </c>
      <c r="M120" s="17">
        <v>18527852.630000003</v>
      </c>
      <c r="N120" s="17">
        <v>0</v>
      </c>
      <c r="O120" s="17">
        <v>29840999.999999996</v>
      </c>
      <c r="P120" s="17">
        <v>0</v>
      </c>
      <c r="Q120" s="17">
        <v>0</v>
      </c>
      <c r="R120" s="65">
        <v>0</v>
      </c>
      <c r="S120" s="18">
        <f t="shared" si="1"/>
        <v>979458015.21040821</v>
      </c>
      <c r="U120" s="10"/>
      <c r="V120" s="20">
        <v>111</v>
      </c>
      <c r="W120" s="20" t="s">
        <v>118</v>
      </c>
      <c r="AA120" s="10"/>
    </row>
    <row r="121" spans="1:27" ht="15.75" x14ac:dyDescent="0.25">
      <c r="A121" s="8"/>
      <c r="B121" s="16" t="s">
        <v>119</v>
      </c>
      <c r="C121" s="17">
        <v>1153807304.1700001</v>
      </c>
      <c r="D121" s="17">
        <v>33021.254357279999</v>
      </c>
      <c r="E121" s="17">
        <v>4041315.8699999996</v>
      </c>
      <c r="F121" s="17">
        <v>2067952.7114999807</v>
      </c>
      <c r="G121" s="17">
        <v>3115570.8200000003</v>
      </c>
      <c r="H121" s="17">
        <v>0</v>
      </c>
      <c r="I121" s="17">
        <v>7772645.9099999992</v>
      </c>
      <c r="J121" s="17">
        <v>4699028.8100000005</v>
      </c>
      <c r="K121" s="17">
        <v>1981766.5</v>
      </c>
      <c r="L121" s="17">
        <v>53060675.229999997</v>
      </c>
      <c r="M121" s="17">
        <v>14886285.41</v>
      </c>
      <c r="N121" s="17">
        <v>0</v>
      </c>
      <c r="O121" s="17">
        <v>41704320</v>
      </c>
      <c r="P121" s="17">
        <v>0</v>
      </c>
      <c r="Q121" s="17">
        <v>0</v>
      </c>
      <c r="R121" s="65">
        <v>0</v>
      </c>
      <c r="S121" s="18">
        <f t="shared" si="1"/>
        <v>1287169886.6858573</v>
      </c>
      <c r="U121" s="10"/>
      <c r="V121" s="20">
        <v>112</v>
      </c>
      <c r="W121" s="20" t="s">
        <v>119</v>
      </c>
      <c r="AA121" s="10"/>
    </row>
    <row r="122" spans="1:27" ht="15.75" x14ac:dyDescent="0.25">
      <c r="A122" s="8"/>
      <c r="B122" s="16" t="s">
        <v>120</v>
      </c>
      <c r="C122" s="17">
        <v>716610116.40999997</v>
      </c>
      <c r="D122" s="17">
        <v>20999.250625569999</v>
      </c>
      <c r="E122" s="17">
        <v>4626254.6300000008</v>
      </c>
      <c r="F122" s="17">
        <v>1524702.6913371324</v>
      </c>
      <c r="G122" s="17">
        <v>6317763.9699999997</v>
      </c>
      <c r="H122" s="17">
        <v>0</v>
      </c>
      <c r="I122" s="17">
        <v>4942868.37</v>
      </c>
      <c r="J122" s="17">
        <v>3166358.1799999997</v>
      </c>
      <c r="K122" s="17">
        <v>2002354.8199999998</v>
      </c>
      <c r="L122" s="17">
        <v>33286187.300000001</v>
      </c>
      <c r="M122" s="17">
        <v>10030862.449999999</v>
      </c>
      <c r="N122" s="17">
        <v>0</v>
      </c>
      <c r="O122" s="17">
        <v>26521080</v>
      </c>
      <c r="P122" s="17">
        <v>0</v>
      </c>
      <c r="Q122" s="17">
        <v>0</v>
      </c>
      <c r="R122" s="65">
        <v>0</v>
      </c>
      <c r="S122" s="18">
        <f t="shared" si="1"/>
        <v>809049548.07196271</v>
      </c>
      <c r="U122" s="10"/>
      <c r="V122" s="20">
        <v>113</v>
      </c>
      <c r="W122" s="20" t="s">
        <v>120</v>
      </c>
      <c r="AA122" s="10"/>
    </row>
    <row r="123" spans="1:27" ht="15.75" x14ac:dyDescent="0.25">
      <c r="A123" s="8"/>
      <c r="B123" s="16" t="s">
        <v>121</v>
      </c>
      <c r="C123" s="17">
        <v>875980146.78999996</v>
      </c>
      <c r="D123" s="17">
        <v>24997.396102240004</v>
      </c>
      <c r="E123" s="17">
        <v>5298807.75</v>
      </c>
      <c r="F123" s="17">
        <v>2801377.9775347086</v>
      </c>
      <c r="G123" s="17">
        <v>1716404.4800000002</v>
      </c>
      <c r="H123" s="17">
        <v>0</v>
      </c>
      <c r="I123" s="17">
        <v>5883965.5899999999</v>
      </c>
      <c r="J123" s="17">
        <v>1330636.77</v>
      </c>
      <c r="K123" s="17">
        <v>695343.81</v>
      </c>
      <c r="L123" s="17">
        <v>40235071.909999996</v>
      </c>
      <c r="M123" s="17">
        <v>4215389.93</v>
      </c>
      <c r="N123" s="17">
        <v>0</v>
      </c>
      <c r="O123" s="17">
        <v>31570560</v>
      </c>
      <c r="P123" s="17">
        <v>0</v>
      </c>
      <c r="Q123" s="17">
        <v>0</v>
      </c>
      <c r="R123" s="65">
        <v>0</v>
      </c>
      <c r="S123" s="18">
        <f t="shared" si="1"/>
        <v>969752702.40363669</v>
      </c>
      <c r="U123" s="10"/>
      <c r="V123" s="20">
        <v>114</v>
      </c>
      <c r="W123" s="20" t="s">
        <v>121</v>
      </c>
      <c r="AA123" s="10"/>
    </row>
    <row r="124" spans="1:27" ht="15.75" x14ac:dyDescent="0.25">
      <c r="A124" s="8"/>
      <c r="B124" s="16" t="s">
        <v>122</v>
      </c>
      <c r="C124" s="17">
        <v>2845603429.4399996</v>
      </c>
      <c r="D124" s="17">
        <v>82638.56452847</v>
      </c>
      <c r="E124" s="17">
        <v>320300.43999999994</v>
      </c>
      <c r="F124" s="17">
        <v>0</v>
      </c>
      <c r="G124" s="17">
        <v>14872405.329999998</v>
      </c>
      <c r="H124" s="17">
        <v>5940038.4349999996</v>
      </c>
      <c r="I124" s="17">
        <v>18467543.649999999</v>
      </c>
      <c r="J124" s="17">
        <v>40058436.909999996</v>
      </c>
      <c r="K124" s="17">
        <v>18167119.767989915</v>
      </c>
      <c r="L124" s="17">
        <v>131671868.2</v>
      </c>
      <c r="M124" s="17">
        <v>126903100.24000001</v>
      </c>
      <c r="N124" s="17">
        <v>0</v>
      </c>
      <c r="O124" s="17">
        <v>104368680</v>
      </c>
      <c r="P124" s="17">
        <v>0</v>
      </c>
      <c r="Q124" s="17">
        <v>0</v>
      </c>
      <c r="R124" s="65">
        <v>0</v>
      </c>
      <c r="S124" s="18">
        <f t="shared" si="1"/>
        <v>3306455560.9775181</v>
      </c>
      <c r="U124" s="10"/>
      <c r="V124" s="20">
        <v>115</v>
      </c>
      <c r="W124" s="20" t="s">
        <v>122</v>
      </c>
      <c r="AA124" s="10"/>
    </row>
    <row r="125" spans="1:27" ht="15.75" x14ac:dyDescent="0.25">
      <c r="A125" s="8"/>
      <c r="B125" s="16" t="s">
        <v>123</v>
      </c>
      <c r="C125" s="17">
        <v>6279432919.3800001</v>
      </c>
      <c r="D125" s="17">
        <v>187577.85856614003</v>
      </c>
      <c r="E125" s="17">
        <v>0</v>
      </c>
      <c r="F125" s="17">
        <v>0</v>
      </c>
      <c r="G125" s="17">
        <v>88005019.199999988</v>
      </c>
      <c r="H125" s="17">
        <v>1717774.6600000001</v>
      </c>
      <c r="I125" s="17">
        <v>44152658.519999996</v>
      </c>
      <c r="J125" s="17">
        <v>55684710.649999999</v>
      </c>
      <c r="K125" s="17">
        <v>46712092.930058546</v>
      </c>
      <c r="L125" s="17">
        <v>294085986.13</v>
      </c>
      <c r="M125" s="17">
        <v>176406344.38</v>
      </c>
      <c r="N125" s="17">
        <v>0</v>
      </c>
      <c r="O125" s="17">
        <v>236902160.00000003</v>
      </c>
      <c r="P125" s="17">
        <v>0</v>
      </c>
      <c r="Q125" s="17">
        <v>0</v>
      </c>
      <c r="R125" s="65">
        <v>0</v>
      </c>
      <c r="S125" s="18">
        <f t="shared" si="1"/>
        <v>7223287243.7086248</v>
      </c>
      <c r="U125" s="10"/>
      <c r="V125" s="20">
        <v>116</v>
      </c>
      <c r="W125" s="20" t="s">
        <v>123</v>
      </c>
      <c r="AA125" s="10"/>
    </row>
    <row r="126" spans="1:27" ht="15.75" x14ac:dyDescent="0.25">
      <c r="A126" s="8"/>
      <c r="B126" s="16" t="s">
        <v>124</v>
      </c>
      <c r="C126" s="17">
        <v>5515249659.3900003</v>
      </c>
      <c r="D126" s="17">
        <v>152407.35467626003</v>
      </c>
      <c r="E126" s="17">
        <v>3962.68</v>
      </c>
      <c r="F126" s="17">
        <v>0</v>
      </c>
      <c r="G126" s="17">
        <v>24871889.309999999</v>
      </c>
      <c r="H126" s="17">
        <v>0</v>
      </c>
      <c r="I126" s="17">
        <v>34059033.159999996</v>
      </c>
      <c r="J126" s="17">
        <v>71307501.049999997</v>
      </c>
      <c r="K126" s="17">
        <v>0</v>
      </c>
      <c r="L126" s="17">
        <v>249961642.64999998</v>
      </c>
      <c r="M126" s="17">
        <v>225898553.48000002</v>
      </c>
      <c r="N126" s="17">
        <v>0</v>
      </c>
      <c r="O126" s="17">
        <v>192483440</v>
      </c>
      <c r="P126" s="17">
        <v>0</v>
      </c>
      <c r="Q126" s="17">
        <v>0</v>
      </c>
      <c r="R126" s="65">
        <v>0</v>
      </c>
      <c r="S126" s="18">
        <f t="shared" si="1"/>
        <v>6313988089.0746765</v>
      </c>
      <c r="U126" s="10"/>
      <c r="V126" s="20">
        <v>117</v>
      </c>
      <c r="W126" s="20" t="s">
        <v>124</v>
      </c>
      <c r="AA126" s="10"/>
    </row>
    <row r="127" spans="1:27" ht="15.75" x14ac:dyDescent="0.25">
      <c r="A127" s="8"/>
      <c r="B127" s="16" t="s">
        <v>125</v>
      </c>
      <c r="C127" s="17">
        <v>1813932241.8599999</v>
      </c>
      <c r="D127" s="17">
        <v>52203.747557430012</v>
      </c>
      <c r="E127" s="17">
        <v>2996475.5</v>
      </c>
      <c r="F127" s="17">
        <v>590509.08922211011</v>
      </c>
      <c r="G127" s="17">
        <v>27889943</v>
      </c>
      <c r="H127" s="17">
        <v>0</v>
      </c>
      <c r="I127" s="17">
        <v>12287880.34</v>
      </c>
      <c r="J127" s="17">
        <v>27727405.02</v>
      </c>
      <c r="K127" s="17">
        <v>12575317.83</v>
      </c>
      <c r="L127" s="17">
        <v>83614067.24000001</v>
      </c>
      <c r="M127" s="17">
        <v>87839015.469999999</v>
      </c>
      <c r="N127" s="17">
        <v>0</v>
      </c>
      <c r="O127" s="17">
        <v>65930920.000000007</v>
      </c>
      <c r="P127" s="17">
        <v>0</v>
      </c>
      <c r="Q127" s="17">
        <v>0</v>
      </c>
      <c r="R127" s="65">
        <v>0</v>
      </c>
      <c r="S127" s="18">
        <f t="shared" si="1"/>
        <v>2135435979.0967793</v>
      </c>
      <c r="U127" s="10"/>
      <c r="V127" s="20">
        <v>118</v>
      </c>
      <c r="W127" s="20" t="s">
        <v>125</v>
      </c>
      <c r="AA127" s="10"/>
    </row>
    <row r="128" spans="1:27" ht="15.75" x14ac:dyDescent="0.25">
      <c r="A128" s="8"/>
      <c r="B128" s="16" t="s">
        <v>126</v>
      </c>
      <c r="C128" s="17">
        <v>2021192569.9099998</v>
      </c>
      <c r="D128" s="17">
        <v>59478.125206230005</v>
      </c>
      <c r="E128" s="17">
        <v>4813898.8600000003</v>
      </c>
      <c r="F128" s="17">
        <v>1842381.0582152987</v>
      </c>
      <c r="G128" s="17">
        <v>8976544.8399999999</v>
      </c>
      <c r="H128" s="17">
        <v>0</v>
      </c>
      <c r="I128" s="17">
        <v>14000145.469999999</v>
      </c>
      <c r="J128" s="17">
        <v>13881119.220000001</v>
      </c>
      <c r="K128" s="17">
        <v>5123106.5</v>
      </c>
      <c r="L128" s="17">
        <v>94052175.150000006</v>
      </c>
      <c r="M128" s="17">
        <v>43974683</v>
      </c>
      <c r="N128" s="17">
        <v>0</v>
      </c>
      <c r="O128" s="17">
        <v>75118120</v>
      </c>
      <c r="P128" s="17">
        <v>0</v>
      </c>
      <c r="Q128" s="17">
        <v>0</v>
      </c>
      <c r="R128" s="65">
        <v>0</v>
      </c>
      <c r="S128" s="18">
        <f t="shared" si="1"/>
        <v>2283034222.1334214</v>
      </c>
      <c r="U128" s="10"/>
      <c r="V128" s="20">
        <v>119</v>
      </c>
      <c r="W128" s="20" t="s">
        <v>126</v>
      </c>
      <c r="AA128" s="10"/>
    </row>
    <row r="129" spans="1:27" ht="15.75" x14ac:dyDescent="0.25">
      <c r="A129" s="8"/>
      <c r="B129" s="16" t="s">
        <v>127</v>
      </c>
      <c r="C129" s="17">
        <v>1140486824.02</v>
      </c>
      <c r="D129" s="17">
        <v>32145.946406610001</v>
      </c>
      <c r="E129" s="17">
        <v>1448337.39</v>
      </c>
      <c r="F129" s="17">
        <v>891676.83727339213</v>
      </c>
      <c r="G129" s="17">
        <v>7759852.0700000003</v>
      </c>
      <c r="H129" s="17">
        <v>0</v>
      </c>
      <c r="I129" s="17">
        <v>7566611.959999999</v>
      </c>
      <c r="J129" s="17">
        <v>14734538.100000001</v>
      </c>
      <c r="K129" s="17">
        <v>6368396.2400000002</v>
      </c>
      <c r="L129" s="17">
        <v>52114442.840000004</v>
      </c>
      <c r="M129" s="17">
        <v>46678270.780000001</v>
      </c>
      <c r="N129" s="17">
        <v>0</v>
      </c>
      <c r="O129" s="17">
        <v>40598840.000000007</v>
      </c>
      <c r="P129" s="17">
        <v>0</v>
      </c>
      <c r="Q129" s="17">
        <v>0</v>
      </c>
      <c r="R129" s="65">
        <v>0</v>
      </c>
      <c r="S129" s="18">
        <f t="shared" si="1"/>
        <v>1318679936.1836798</v>
      </c>
      <c r="U129" s="10"/>
      <c r="V129" s="20">
        <v>120</v>
      </c>
      <c r="W129" s="20" t="s">
        <v>127</v>
      </c>
      <c r="AA129" s="10"/>
    </row>
    <row r="130" spans="1:27" ht="15.75" x14ac:dyDescent="0.25">
      <c r="A130" s="8"/>
      <c r="B130" s="16" t="s">
        <v>128</v>
      </c>
      <c r="C130" s="17">
        <v>532977782.93000001</v>
      </c>
      <c r="D130" s="17">
        <v>16247.023325710001</v>
      </c>
      <c r="E130" s="17">
        <v>1264359.7000000002</v>
      </c>
      <c r="F130" s="17">
        <v>1570756.0481338743</v>
      </c>
      <c r="G130" s="17">
        <v>1850399.74</v>
      </c>
      <c r="H130" s="17">
        <v>0</v>
      </c>
      <c r="I130" s="17">
        <v>3824274.9699999997</v>
      </c>
      <c r="J130" s="17">
        <v>1348053.47</v>
      </c>
      <c r="K130" s="17">
        <v>877981.07000000007</v>
      </c>
      <c r="L130" s="17">
        <v>25181224.689999998</v>
      </c>
      <c r="M130" s="17">
        <v>4270565.1999999993</v>
      </c>
      <c r="N130" s="17">
        <v>0</v>
      </c>
      <c r="O130" s="17">
        <v>20519240</v>
      </c>
      <c r="P130" s="17">
        <v>0</v>
      </c>
      <c r="Q130" s="17">
        <v>0</v>
      </c>
      <c r="R130" s="65">
        <v>0</v>
      </c>
      <c r="S130" s="18">
        <f t="shared" si="1"/>
        <v>593700884.84145975</v>
      </c>
      <c r="U130" s="10"/>
      <c r="V130" s="20">
        <v>121</v>
      </c>
      <c r="W130" s="20" t="s">
        <v>128</v>
      </c>
      <c r="AA130" s="10"/>
    </row>
    <row r="131" spans="1:27" ht="15.75" x14ac:dyDescent="0.25">
      <c r="A131" s="8"/>
      <c r="B131" s="16" t="s">
        <v>129</v>
      </c>
      <c r="C131" s="17">
        <v>3321303147.9199996</v>
      </c>
      <c r="D131" s="17">
        <v>96038.293345180005</v>
      </c>
      <c r="E131" s="17">
        <v>11132412.040000001</v>
      </c>
      <c r="F131" s="17">
        <v>8584824.5700407438</v>
      </c>
      <c r="G131" s="17">
        <v>35389690.270000003</v>
      </c>
      <c r="H131" s="17">
        <v>0</v>
      </c>
      <c r="I131" s="17">
        <v>18517771.939999998</v>
      </c>
      <c r="J131" s="17">
        <v>17145011</v>
      </c>
      <c r="K131" s="17">
        <v>10810726.65</v>
      </c>
      <c r="L131" s="17">
        <v>153403239.68000001</v>
      </c>
      <c r="M131" s="17">
        <v>54314526.899999999</v>
      </c>
      <c r="N131" s="17">
        <v>0</v>
      </c>
      <c r="O131" s="17">
        <v>121291920</v>
      </c>
      <c r="P131" s="17">
        <v>0</v>
      </c>
      <c r="Q131" s="17">
        <v>0</v>
      </c>
      <c r="R131" s="65">
        <v>0</v>
      </c>
      <c r="S131" s="18">
        <f t="shared" si="1"/>
        <v>3751989309.2633853</v>
      </c>
      <c r="U131" s="10"/>
      <c r="V131" s="20">
        <v>122</v>
      </c>
      <c r="W131" s="20" t="s">
        <v>129</v>
      </c>
      <c r="AA131" s="10"/>
    </row>
    <row r="132" spans="1:27" ht="15.75" x14ac:dyDescent="0.25">
      <c r="A132" s="8"/>
      <c r="B132" s="16" t="s">
        <v>130</v>
      </c>
      <c r="C132" s="17">
        <v>898085800.70999992</v>
      </c>
      <c r="D132" s="17">
        <v>27377.18872573</v>
      </c>
      <c r="E132" s="17">
        <v>3410957.1</v>
      </c>
      <c r="F132" s="17">
        <v>5267347.4548970871</v>
      </c>
      <c r="G132" s="17">
        <v>678349.92999999993</v>
      </c>
      <c r="H132" s="17">
        <v>0</v>
      </c>
      <c r="I132" s="17">
        <v>6444127.0600000005</v>
      </c>
      <c r="J132" s="17">
        <v>2121355.48</v>
      </c>
      <c r="K132" s="17">
        <v>805591.11</v>
      </c>
      <c r="L132" s="17">
        <v>42431491.75</v>
      </c>
      <c r="M132" s="17">
        <v>6720346.7800000003</v>
      </c>
      <c r="N132" s="17">
        <v>0</v>
      </c>
      <c r="O132" s="17">
        <v>34576120</v>
      </c>
      <c r="P132" s="17">
        <v>0</v>
      </c>
      <c r="Q132" s="17">
        <v>0</v>
      </c>
      <c r="R132" s="65">
        <v>0</v>
      </c>
      <c r="S132" s="18">
        <f t="shared" si="1"/>
        <v>1000568864.5636226</v>
      </c>
      <c r="U132" s="10"/>
      <c r="V132" s="20">
        <v>123</v>
      </c>
      <c r="W132" s="20" t="s">
        <v>130</v>
      </c>
      <c r="AA132" s="10"/>
    </row>
    <row r="133" spans="1:27" ht="15.75" x14ac:dyDescent="0.25">
      <c r="A133" s="8"/>
      <c r="B133" s="16" t="s">
        <v>131</v>
      </c>
      <c r="C133" s="17">
        <v>5641033050.4899998</v>
      </c>
      <c r="D133" s="17">
        <v>156000.45081794</v>
      </c>
      <c r="E133" s="17">
        <v>836926.41</v>
      </c>
      <c r="F133" s="17">
        <v>0</v>
      </c>
      <c r="G133" s="17">
        <v>102760991.98999999</v>
      </c>
      <c r="H133" s="17">
        <v>4564259.4249999998</v>
      </c>
      <c r="I133" s="17">
        <v>65993342.420000002</v>
      </c>
      <c r="J133" s="17">
        <v>93670558.879999995</v>
      </c>
      <c r="K133" s="17">
        <v>9516068.7198206447</v>
      </c>
      <c r="L133" s="17">
        <v>255741548.82999998</v>
      </c>
      <c r="M133" s="17">
        <v>296743588.56</v>
      </c>
      <c r="N133" s="17">
        <v>0</v>
      </c>
      <c r="O133" s="17">
        <v>197021360</v>
      </c>
      <c r="P133" s="17">
        <v>0</v>
      </c>
      <c r="Q133" s="17">
        <v>0</v>
      </c>
      <c r="R133" s="65">
        <v>0</v>
      </c>
      <c r="S133" s="18">
        <f t="shared" si="1"/>
        <v>6668037696.1756392</v>
      </c>
      <c r="U133" s="10"/>
      <c r="V133" s="20">
        <v>124</v>
      </c>
      <c r="W133" s="20" t="s">
        <v>131</v>
      </c>
      <c r="AA133" s="10"/>
    </row>
    <row r="134" spans="1:27" ht="15.75" x14ac:dyDescent="0.25">
      <c r="A134" s="8"/>
      <c r="B134" s="16" t="s">
        <v>132</v>
      </c>
      <c r="C134" s="17">
        <v>222325156.56999999</v>
      </c>
      <c r="D134" s="17">
        <v>6410.9988622000001</v>
      </c>
      <c r="E134" s="17">
        <v>110415.44</v>
      </c>
      <c r="F134" s="17">
        <v>259826.20761049009</v>
      </c>
      <c r="G134" s="17">
        <v>42231.55</v>
      </c>
      <c r="H134" s="17">
        <v>0</v>
      </c>
      <c r="I134" s="17">
        <v>1509041.72</v>
      </c>
      <c r="J134" s="17">
        <v>400584.35</v>
      </c>
      <c r="K134" s="17">
        <v>175331.55</v>
      </c>
      <c r="L134" s="17">
        <v>10256715.600000001</v>
      </c>
      <c r="M134" s="17">
        <v>1269031</v>
      </c>
      <c r="N134" s="17">
        <v>0</v>
      </c>
      <c r="O134" s="17">
        <v>8096800</v>
      </c>
      <c r="P134" s="17">
        <v>0</v>
      </c>
      <c r="Q134" s="17">
        <v>0</v>
      </c>
      <c r="R134" s="65">
        <v>0</v>
      </c>
      <c r="S134" s="18">
        <f t="shared" si="1"/>
        <v>244451544.9864727</v>
      </c>
      <c r="U134" s="10"/>
      <c r="V134" s="20">
        <v>125</v>
      </c>
      <c r="W134" s="20" t="s">
        <v>132</v>
      </c>
      <c r="AA134" s="10"/>
    </row>
    <row r="135" spans="1:27" ht="15.75" x14ac:dyDescent="0.25">
      <c r="A135" s="8"/>
      <c r="B135" s="16" t="s">
        <v>133</v>
      </c>
      <c r="C135" s="17">
        <v>1392402475.9699998</v>
      </c>
      <c r="D135" s="17">
        <v>39964.974385679998</v>
      </c>
      <c r="E135" s="17">
        <v>2052062.4900000002</v>
      </c>
      <c r="F135" s="17">
        <v>3283239.246474769</v>
      </c>
      <c r="G135" s="17">
        <v>1505863.54</v>
      </c>
      <c r="H135" s="17">
        <v>0</v>
      </c>
      <c r="I135" s="17">
        <v>4605417.74</v>
      </c>
      <c r="J135" s="17">
        <v>1449070.4100000001</v>
      </c>
      <c r="K135" s="17">
        <v>1105114.24</v>
      </c>
      <c r="L135" s="17">
        <v>64110907.640000001</v>
      </c>
      <c r="M135" s="17">
        <v>4590581.71</v>
      </c>
      <c r="N135" s="17">
        <v>0</v>
      </c>
      <c r="O135" s="17">
        <v>50473920</v>
      </c>
      <c r="P135" s="17">
        <v>0</v>
      </c>
      <c r="Q135" s="17">
        <v>0</v>
      </c>
      <c r="R135" s="65">
        <v>0</v>
      </c>
      <c r="S135" s="18">
        <f t="shared" si="1"/>
        <v>1525618617.9608605</v>
      </c>
      <c r="U135" s="10"/>
      <c r="V135" s="20">
        <v>126</v>
      </c>
      <c r="W135" s="20" t="s">
        <v>133</v>
      </c>
      <c r="AA135" s="10"/>
    </row>
    <row r="136" spans="1:27" ht="15.75" x14ac:dyDescent="0.25">
      <c r="A136" s="8"/>
      <c r="B136" s="16" t="s">
        <v>134</v>
      </c>
      <c r="C136" s="17">
        <v>2405488422.1799998</v>
      </c>
      <c r="D136" s="17">
        <v>72304.724147579996</v>
      </c>
      <c r="E136" s="17">
        <v>5681173.0900000017</v>
      </c>
      <c r="F136" s="17">
        <v>3968216.4168446371</v>
      </c>
      <c r="G136" s="17">
        <v>13625604.4</v>
      </c>
      <c r="H136" s="17">
        <v>0</v>
      </c>
      <c r="I136" s="17">
        <v>17019309.899999999</v>
      </c>
      <c r="J136" s="17">
        <v>6761167.4700000007</v>
      </c>
      <c r="K136" s="17">
        <v>3696552</v>
      </c>
      <c r="L136" s="17">
        <v>112959605.55</v>
      </c>
      <c r="M136" s="17">
        <v>21419036.310000002</v>
      </c>
      <c r="N136" s="17">
        <v>0</v>
      </c>
      <c r="O136" s="17">
        <v>91317520</v>
      </c>
      <c r="P136" s="17">
        <v>0</v>
      </c>
      <c r="Q136" s="17">
        <v>0</v>
      </c>
      <c r="R136" s="65">
        <v>0</v>
      </c>
      <c r="S136" s="18">
        <f t="shared" si="1"/>
        <v>2682008912.0409927</v>
      </c>
      <c r="U136" s="10"/>
      <c r="V136" s="20">
        <v>127</v>
      </c>
      <c r="W136" s="20" t="s">
        <v>134</v>
      </c>
      <c r="AA136" s="10"/>
    </row>
    <row r="137" spans="1:27" ht="15.75" x14ac:dyDescent="0.25">
      <c r="A137" s="8"/>
      <c r="B137" s="16" t="s">
        <v>135</v>
      </c>
      <c r="C137" s="17">
        <v>1989635718.1399999</v>
      </c>
      <c r="D137" s="17">
        <v>57841.387485250001</v>
      </c>
      <c r="E137" s="17">
        <v>8633849.9799999986</v>
      </c>
      <c r="F137" s="17">
        <v>6239315.5176361082</v>
      </c>
      <c r="G137" s="17">
        <v>19588880.32</v>
      </c>
      <c r="H137" s="17">
        <v>0</v>
      </c>
      <c r="I137" s="17">
        <v>12926028.5</v>
      </c>
      <c r="J137" s="17">
        <v>10178326.309999999</v>
      </c>
      <c r="K137" s="17">
        <v>4788378.17</v>
      </c>
      <c r="L137" s="17">
        <v>92105559.289999992</v>
      </c>
      <c r="M137" s="17">
        <v>32244422.509999998</v>
      </c>
      <c r="N137" s="17">
        <v>0</v>
      </c>
      <c r="O137" s="17">
        <v>73051000</v>
      </c>
      <c r="P137" s="17">
        <v>0</v>
      </c>
      <c r="Q137" s="17">
        <v>0</v>
      </c>
      <c r="R137" s="65">
        <v>0</v>
      </c>
      <c r="S137" s="18">
        <f t="shared" si="1"/>
        <v>2249449320.1251211</v>
      </c>
      <c r="U137" s="10"/>
      <c r="V137" s="20">
        <v>128</v>
      </c>
      <c r="W137" s="20" t="s">
        <v>135</v>
      </c>
      <c r="AA137" s="10"/>
    </row>
    <row r="138" spans="1:27" ht="15.75" x14ac:dyDescent="0.25">
      <c r="A138" s="8"/>
      <c r="B138" s="16" t="s">
        <v>136</v>
      </c>
      <c r="C138" s="17">
        <v>3210045423.2599998</v>
      </c>
      <c r="D138" s="17">
        <v>97855.963013989996</v>
      </c>
      <c r="E138" s="17">
        <v>0</v>
      </c>
      <c r="F138" s="17">
        <v>0</v>
      </c>
      <c r="G138" s="17">
        <v>33986426.869999997</v>
      </c>
      <c r="H138" s="17">
        <v>0</v>
      </c>
      <c r="I138" s="17">
        <v>21868233.460000001</v>
      </c>
      <c r="J138" s="17">
        <v>60557906.590000004</v>
      </c>
      <c r="K138" s="17">
        <v>34811968.495857611</v>
      </c>
      <c r="L138" s="17">
        <v>151664484.59999999</v>
      </c>
      <c r="M138" s="17">
        <v>191844382.40000001</v>
      </c>
      <c r="N138" s="17">
        <v>0</v>
      </c>
      <c r="O138" s="17">
        <v>123587560</v>
      </c>
      <c r="P138" s="17">
        <v>0</v>
      </c>
      <c r="Q138" s="17">
        <v>0</v>
      </c>
      <c r="R138" s="65">
        <v>0</v>
      </c>
      <c r="S138" s="18">
        <f t="shared" si="1"/>
        <v>3828464241.6388717</v>
      </c>
      <c r="U138" s="10"/>
      <c r="V138" s="20">
        <v>129</v>
      </c>
      <c r="W138" s="20" t="s">
        <v>136</v>
      </c>
      <c r="AA138" s="10"/>
    </row>
    <row r="139" spans="1:27" ht="15.75" x14ac:dyDescent="0.25">
      <c r="A139" s="8"/>
      <c r="B139" s="16" t="s">
        <v>137</v>
      </c>
      <c r="C139" s="17">
        <v>513980241.00999999</v>
      </c>
      <c r="D139" s="17">
        <v>15668.379990010002</v>
      </c>
      <c r="E139" s="17">
        <v>624074.74</v>
      </c>
      <c r="F139" s="17">
        <v>934193.60211502225</v>
      </c>
      <c r="G139" s="17">
        <v>2270157.3200000003</v>
      </c>
      <c r="H139" s="17">
        <v>0</v>
      </c>
      <c r="I139" s="17">
        <v>3688072.03</v>
      </c>
      <c r="J139" s="17">
        <v>724535.2</v>
      </c>
      <c r="K139" s="17">
        <v>714603.33</v>
      </c>
      <c r="L139" s="17">
        <v>24283977.219999999</v>
      </c>
      <c r="M139" s="17">
        <v>2295290.8499999996</v>
      </c>
      <c r="N139" s="17">
        <v>0</v>
      </c>
      <c r="O139" s="17">
        <v>19788440</v>
      </c>
      <c r="P139" s="17">
        <v>0</v>
      </c>
      <c r="Q139" s="17">
        <v>0</v>
      </c>
      <c r="R139" s="65">
        <v>0</v>
      </c>
      <c r="S139" s="18">
        <f t="shared" ref="S139:S144" si="2">SUM(C139:R139)</f>
        <v>569319253.68210495</v>
      </c>
      <c r="U139" s="10"/>
      <c r="V139" s="20">
        <v>130</v>
      </c>
      <c r="W139" s="20" t="s">
        <v>137</v>
      </c>
      <c r="AA139" s="10"/>
    </row>
    <row r="140" spans="1:27" ht="15.75" x14ac:dyDescent="0.25">
      <c r="A140" s="8"/>
      <c r="B140" s="16" t="s">
        <v>138</v>
      </c>
      <c r="C140" s="17">
        <v>1451107734.9399998</v>
      </c>
      <c r="D140" s="17">
        <v>40042.132830440001</v>
      </c>
      <c r="E140" s="17">
        <v>4740930.34</v>
      </c>
      <c r="F140" s="17">
        <v>6625519.6788228117</v>
      </c>
      <c r="G140" s="17">
        <v>9918273.1999999993</v>
      </c>
      <c r="H140" s="17">
        <v>0</v>
      </c>
      <c r="I140" s="17">
        <v>9425241.1600000001</v>
      </c>
      <c r="J140" s="17">
        <v>6308332.9700000007</v>
      </c>
      <c r="K140" s="17">
        <v>2851769.26</v>
      </c>
      <c r="L140" s="17">
        <v>65728141.399999999</v>
      </c>
      <c r="M140" s="17">
        <v>19984479.520000003</v>
      </c>
      <c r="N140" s="17">
        <v>0</v>
      </c>
      <c r="O140" s="17">
        <v>50571360</v>
      </c>
      <c r="P140" s="17">
        <v>0</v>
      </c>
      <c r="Q140" s="17">
        <v>0</v>
      </c>
      <c r="R140" s="65">
        <v>0</v>
      </c>
      <c r="S140" s="18">
        <f t="shared" si="2"/>
        <v>1627301824.6016531</v>
      </c>
      <c r="U140" s="10"/>
      <c r="V140" s="20">
        <v>131</v>
      </c>
      <c r="W140" s="20" t="s">
        <v>138</v>
      </c>
      <c r="AA140" s="10"/>
    </row>
    <row r="141" spans="1:27" ht="15.75" x14ac:dyDescent="0.25">
      <c r="A141" s="8"/>
      <c r="B141" s="16" t="s">
        <v>139</v>
      </c>
      <c r="C141" s="17">
        <v>5101775612.4899998</v>
      </c>
      <c r="D141" s="17">
        <v>155523.76649852999</v>
      </c>
      <c r="E141" s="17">
        <v>0</v>
      </c>
      <c r="F141" s="17">
        <v>0</v>
      </c>
      <c r="G141" s="17">
        <v>35401921.899999999</v>
      </c>
      <c r="H141" s="17">
        <v>279996.875</v>
      </c>
      <c r="I141" s="17">
        <v>36607666</v>
      </c>
      <c r="J141" s="17">
        <v>32443850.559999999</v>
      </c>
      <c r="K141" s="17">
        <v>31715515.140288949</v>
      </c>
      <c r="L141" s="17">
        <v>241042570.92000002</v>
      </c>
      <c r="M141" s="17">
        <v>102780476.13</v>
      </c>
      <c r="N141" s="17">
        <v>0</v>
      </c>
      <c r="O141" s="17">
        <v>196419320</v>
      </c>
      <c r="P141" s="17">
        <v>0</v>
      </c>
      <c r="Q141" s="17">
        <v>0</v>
      </c>
      <c r="R141" s="65">
        <v>0</v>
      </c>
      <c r="S141" s="18">
        <f t="shared" si="2"/>
        <v>5778622453.7817879</v>
      </c>
      <c r="U141" s="10"/>
      <c r="V141" s="20">
        <v>132</v>
      </c>
      <c r="W141" s="20" t="s">
        <v>139</v>
      </c>
      <c r="AA141" s="10"/>
    </row>
    <row r="142" spans="1:27" ht="15.75" x14ac:dyDescent="0.25">
      <c r="A142" s="8"/>
      <c r="B142" s="16" t="s">
        <v>140</v>
      </c>
      <c r="C142" s="17">
        <v>1503818777.8</v>
      </c>
      <c r="D142" s="17">
        <v>45843.262081680004</v>
      </c>
      <c r="E142" s="17">
        <v>8803.15</v>
      </c>
      <c r="F142" s="17">
        <v>0</v>
      </c>
      <c r="G142" s="17">
        <v>11078716.300000001</v>
      </c>
      <c r="H142" s="17">
        <v>0</v>
      </c>
      <c r="I142" s="17">
        <v>10790729.34</v>
      </c>
      <c r="J142" s="17">
        <v>5350413.82</v>
      </c>
      <c r="K142" s="17">
        <v>2776732.62</v>
      </c>
      <c r="L142" s="17">
        <v>71050953.25</v>
      </c>
      <c r="M142" s="17">
        <v>16949840.169999998</v>
      </c>
      <c r="N142" s="17">
        <v>0</v>
      </c>
      <c r="O142" s="17">
        <v>57897920</v>
      </c>
      <c r="P142" s="17">
        <v>0</v>
      </c>
      <c r="Q142" s="17">
        <v>0</v>
      </c>
      <c r="R142" s="65">
        <v>0</v>
      </c>
      <c r="S142" s="18">
        <f t="shared" si="2"/>
        <v>1679768729.7120814</v>
      </c>
      <c r="U142" s="10"/>
      <c r="V142" s="20">
        <v>133</v>
      </c>
      <c r="W142" s="20" t="s">
        <v>140</v>
      </c>
      <c r="AA142" s="10"/>
    </row>
    <row r="143" spans="1:27" ht="15.75" x14ac:dyDescent="0.25">
      <c r="A143" s="8"/>
      <c r="B143" s="16" t="s">
        <v>141</v>
      </c>
      <c r="C143" s="17">
        <v>1743111689.0599999</v>
      </c>
      <c r="D143" s="17">
        <v>51029.008261620002</v>
      </c>
      <c r="E143" s="17">
        <v>1046415.43</v>
      </c>
      <c r="F143" s="17">
        <v>6123580.7112390734</v>
      </c>
      <c r="G143" s="17">
        <v>1031309.9699999999</v>
      </c>
      <c r="H143" s="17">
        <v>0</v>
      </c>
      <c r="I143" s="17">
        <v>12011366.83</v>
      </c>
      <c r="J143" s="17">
        <v>7715603.2799999993</v>
      </c>
      <c r="K143" s="17">
        <v>2549593.98</v>
      </c>
      <c r="L143" s="17">
        <v>80932632.24000001</v>
      </c>
      <c r="M143" s="17">
        <v>24442640.609999999</v>
      </c>
      <c r="N143" s="17">
        <v>0</v>
      </c>
      <c r="O143" s="17">
        <v>64447280</v>
      </c>
      <c r="P143" s="17">
        <v>0</v>
      </c>
      <c r="Q143" s="17">
        <v>0</v>
      </c>
      <c r="R143" s="65">
        <v>0</v>
      </c>
      <c r="S143" s="18">
        <f t="shared" si="2"/>
        <v>1943463141.1195006</v>
      </c>
      <c r="U143" s="10"/>
      <c r="V143" s="20">
        <v>134</v>
      </c>
      <c r="W143" s="20" t="s">
        <v>141</v>
      </c>
      <c r="AA143" s="10"/>
    </row>
    <row r="144" spans="1:27" ht="15.75" x14ac:dyDescent="0.25">
      <c r="A144" s="8"/>
      <c r="B144" s="16" t="s">
        <v>142</v>
      </c>
      <c r="C144" s="17">
        <v>1703816272.6199999</v>
      </c>
      <c r="D144" s="17">
        <v>48278.159308570008</v>
      </c>
      <c r="E144" s="17">
        <v>3349821.49</v>
      </c>
      <c r="F144" s="17">
        <v>744035.0419000641</v>
      </c>
      <c r="G144" s="17">
        <v>11592105.77</v>
      </c>
      <c r="H144" s="17">
        <v>0</v>
      </c>
      <c r="I144" s="17">
        <v>10788897.76</v>
      </c>
      <c r="J144" s="17">
        <v>33171869.109999999</v>
      </c>
      <c r="K144" s="17">
        <v>9884924.9100000001</v>
      </c>
      <c r="L144" s="17">
        <v>78027338.060000002</v>
      </c>
      <c r="M144" s="17">
        <v>105086802.03999999</v>
      </c>
      <c r="N144" s="17">
        <v>0</v>
      </c>
      <c r="O144" s="17">
        <v>60973080.000000007</v>
      </c>
      <c r="P144" s="17">
        <v>0</v>
      </c>
      <c r="Q144" s="17">
        <v>0</v>
      </c>
      <c r="R144" s="65">
        <v>0</v>
      </c>
      <c r="S144" s="18">
        <f t="shared" si="2"/>
        <v>2017483424.9612086</v>
      </c>
      <c r="U144" s="10"/>
      <c r="V144" s="20">
        <v>135</v>
      </c>
      <c r="W144" s="20" t="s">
        <v>142</v>
      </c>
      <c r="AA144" s="10"/>
    </row>
    <row r="145" spans="1:27" ht="24.75" customHeight="1" x14ac:dyDescent="0.2">
      <c r="A145" s="9"/>
      <c r="B145" s="60" t="s">
        <v>143</v>
      </c>
      <c r="C145" s="61">
        <f>SUM(C10:C144)</f>
        <v>317154289245.3999</v>
      </c>
      <c r="D145" s="61">
        <f t="shared" ref="D145:Q145" si="3">SUM(D10:D144)</f>
        <v>9184817.6700000018</v>
      </c>
      <c r="E145" s="61">
        <f t="shared" si="3"/>
        <v>485050152.54000014</v>
      </c>
      <c r="F145" s="61">
        <f t="shared" si="3"/>
        <v>304864470.45217967</v>
      </c>
      <c r="G145" s="61">
        <f t="shared" si="3"/>
        <v>2058414340.6399999</v>
      </c>
      <c r="H145" s="61">
        <f t="shared" si="3"/>
        <v>12502069.395</v>
      </c>
      <c r="I145" s="61">
        <f t="shared" si="3"/>
        <v>2094224463.3100011</v>
      </c>
      <c r="J145" s="61">
        <f t="shared" si="3"/>
        <v>3483342341.1199994</v>
      </c>
      <c r="K145" s="61">
        <f t="shared" si="3"/>
        <v>1328260998.6699994</v>
      </c>
      <c r="L145" s="61">
        <f t="shared" si="3"/>
        <v>14658092802.609995</v>
      </c>
      <c r="M145" s="61">
        <f t="shared" si="3"/>
        <v>11035052194.489998</v>
      </c>
      <c r="N145" s="61">
        <f t="shared" si="3"/>
        <v>0</v>
      </c>
      <c r="O145" s="61">
        <f t="shared" si="3"/>
        <v>11600000000</v>
      </c>
      <c r="P145" s="61">
        <f t="shared" si="3"/>
        <v>0</v>
      </c>
      <c r="Q145" s="61">
        <f t="shared" si="3"/>
        <v>0</v>
      </c>
      <c r="R145" s="61">
        <f t="shared" ref="R145" si="4">SUM(R10:R144)</f>
        <v>0</v>
      </c>
      <c r="S145" s="61">
        <f t="shared" ref="S145" si="5">SUM(S10:S144)</f>
        <v>364223277896.29706</v>
      </c>
      <c r="U145" s="10"/>
      <c r="V145" s="20">
        <v>136</v>
      </c>
      <c r="W145" s="20" t="s">
        <v>143</v>
      </c>
      <c r="AA145" s="10"/>
    </row>
    <row r="146" spans="1:27" x14ac:dyDescent="0.2">
      <c r="C146" s="15"/>
      <c r="D146" s="15"/>
      <c r="H146" s="13"/>
      <c r="I146" s="13"/>
      <c r="J146" s="13"/>
      <c r="K146" s="13"/>
      <c r="L146" s="13"/>
      <c r="M146" s="14"/>
      <c r="N146" s="14"/>
      <c r="O146" s="14"/>
      <c r="P146" s="14"/>
      <c r="R146" s="14"/>
      <c r="S146" s="19"/>
    </row>
    <row r="147" spans="1:27" s="13" customFormat="1" x14ac:dyDescent="0.2">
      <c r="A147" s="12"/>
    </row>
    <row r="148" spans="1:27" x14ac:dyDescent="0.2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27" x14ac:dyDescent="0.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27" x14ac:dyDescent="0.2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7" x14ac:dyDescent="0.2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7" x14ac:dyDescent="0.2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</sheetData>
  <customSheetViews>
    <customSheetView guid="{07FF841F-DFB2-4D49-BB4D-4871C3F618D6}" scale="85" showGridLines="0" fitToPage="1" state="hidden">
      <pane xSplit="2" ySplit="9" topLeftCell="C10" activePane="bottomRight" state="frozen"/>
      <selection pane="bottomRight" activeCell="C10" sqref="C10:N144"/>
      <pageMargins left="0" right="0" top="0.19685039370078741" bottom="0.43307086614173229" header="0.15748031496062992" footer="0"/>
      <printOptions horizontalCentered="1"/>
      <pageSetup paperSize="9" scale="51" fitToHeight="7" orientation="landscape" horizontalDpi="300" verticalDpi="300" r:id="rId1"/>
      <headerFooter alignWithMargins="0">
        <oddFooter>&amp;C&amp;"Arial,Negrita"&amp;K09-024Ministerio de Economía &amp;"Arial,Normal"&amp;K000000| Subsecretaría de Coordinación Económica | Dirección Provincial de Coordinación Municipal&amp;R&amp;P</oddFooter>
      </headerFooter>
    </customSheetView>
  </customSheetViews>
  <mergeCells count="3">
    <mergeCell ref="B8:B9"/>
    <mergeCell ref="C8:S8"/>
    <mergeCell ref="B2:S2"/>
  </mergeCells>
  <printOptions horizontalCentered="1"/>
  <pageMargins left="0" right="0" top="0.19685039370078741" bottom="0.43307086614173229" header="0.15748031496062992" footer="0"/>
  <pageSetup paperSize="9" scale="29" fitToHeight="7" orientation="landscape" horizontalDpi="300" verticalDpi="300" r:id="rId2"/>
  <headerFooter alignWithMargins="0">
    <oddFooter>&amp;C&amp;"Arial,Normal"MINISTERIO DE ECONOMÍA - Subsecretaría de Política y Coordinación Económica
Dirección Provincial de Coordinación Municipal y Programas de Desarrollo&amp;R&amp;P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Municipio</vt:lpstr>
      <vt:lpstr>FEB</vt:lpstr>
      <vt:lpstr>FEB!Área_de_impresión</vt:lpstr>
      <vt:lpstr>Municipio!Área_de_impresión</vt:lpstr>
      <vt:lpstr>FEB!Títulos_a_imprimir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Mariela Tuerde</cp:lastModifiedBy>
  <cp:lastPrinted>2020-09-01T18:08:10Z</cp:lastPrinted>
  <dcterms:created xsi:type="dcterms:W3CDTF">2012-05-08T14:38:36Z</dcterms:created>
  <dcterms:modified xsi:type="dcterms:W3CDTF">2024-04-10T14:31:13Z</dcterms:modified>
</cp:coreProperties>
</file>